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Z:\2025\5. ADJUDICACIÓN DIRECTA\58. REQ 558 GESTOR TECNICO 5 - La Joya\3. AVISO\"/>
    </mc:Choice>
  </mc:AlternateContent>
  <xr:revisionPtr revIDLastSave="0" documentId="13_ncr:1_{26683973-78E2-4F33-9334-FF3AED69DC6C}" xr6:coauthVersionLast="47" xr6:coauthVersionMax="47" xr10:uidLastSave="{00000000-0000-0000-0000-000000000000}"/>
  <bookViews>
    <workbookView xWindow="8940" yWindow="2595" windowWidth="19965" windowHeight="13545" firstSheet="4" activeTab="4" xr2:uid="{00000000-000D-0000-FFFF-FFFF00000000}"/>
  </bookViews>
  <sheets>
    <sheet name="Evaluacion BID" sheetId="6" state="hidden" r:id="rId1"/>
    <sheet name="Hoja1" sheetId="7" state="hidden" r:id="rId2"/>
    <sheet name="Evaluación" sheetId="8" state="hidden" r:id="rId3"/>
    <sheet name="Eva 11.02.2014" sheetId="10" state="hidden" r:id="rId4"/>
    <sheet name="FORMATO HV" sheetId="9" r:id="rId5"/>
  </sheets>
  <definedNames>
    <definedName name="_xlnm.Print_Area" localSheetId="4">'FORMATO HV'!$B$1:$O$49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6" i="9" l="1"/>
  <c r="M46" i="9" s="1"/>
  <c r="J45" i="9"/>
  <c r="M45" i="9" s="1"/>
  <c r="J44" i="9"/>
  <c r="M44" i="9" s="1"/>
  <c r="J43" i="9"/>
  <c r="L43" i="9" s="1"/>
  <c r="J42" i="9"/>
  <c r="M42" i="9" s="1"/>
  <c r="J47" i="9" l="1"/>
  <c r="L45" i="9"/>
  <c r="N45" i="9" s="1"/>
  <c r="M43" i="9"/>
  <c r="N43" i="9" s="1"/>
  <c r="L42" i="9"/>
  <c r="N42" i="9" s="1"/>
  <c r="L44" i="9"/>
  <c r="N44" i="9" s="1"/>
  <c r="L46" i="9"/>
  <c r="N46" i="9" s="1"/>
  <c r="L47" i="9" l="1"/>
  <c r="M47" i="9"/>
  <c r="L48" i="9" l="1"/>
  <c r="N47" i="9"/>
  <c r="J36" i="9"/>
  <c r="M36" i="9" l="1"/>
  <c r="L36" i="9" l="1"/>
  <c r="N36" i="9" s="1"/>
  <c r="J34" i="9" l="1"/>
  <c r="J32" i="9" l="1"/>
  <c r="J35" i="9" l="1"/>
  <c r="L35" i="9" s="1"/>
  <c r="L34" i="9"/>
  <c r="J33" i="9"/>
  <c r="L33" i="9" s="1"/>
  <c r="M32" i="9"/>
  <c r="L32" i="9"/>
  <c r="J37" i="9" l="1"/>
  <c r="L37" i="9" s="1"/>
  <c r="M35" i="9"/>
  <c r="N35" i="9" s="1"/>
  <c r="M34" i="9"/>
  <c r="N34" i="9" s="1"/>
  <c r="N32" i="9"/>
  <c r="M33" i="9"/>
  <c r="N33" i="9" s="1"/>
  <c r="M37" i="9" l="1"/>
  <c r="N37" i="9" s="1"/>
  <c r="L38" i="9" l="1"/>
  <c r="J31" i="10" l="1"/>
  <c r="H31" i="10"/>
  <c r="F31" i="10"/>
  <c r="J31" i="8"/>
  <c r="H31" i="8"/>
  <c r="F31" i="8"/>
  <c r="N19" i="6"/>
  <c r="N14" i="6"/>
  <c r="N11" i="6"/>
  <c r="N7" i="6"/>
  <c r="K19" i="6"/>
  <c r="K14" i="6"/>
  <c r="K11" i="6"/>
  <c r="K7" i="6"/>
  <c r="N2" i="7"/>
  <c r="N3" i="7"/>
  <c r="N4" i="7"/>
  <c r="N5" i="7"/>
  <c r="N6" i="7"/>
  <c r="N7" i="7"/>
  <c r="N8" i="7"/>
  <c r="N9" i="7"/>
  <c r="N10" i="7"/>
  <c r="N11" i="7"/>
  <c r="N12" i="7"/>
  <c r="N13" i="7"/>
  <c r="N14" i="7"/>
  <c r="N15" i="7"/>
  <c r="N16" i="7"/>
  <c r="N17" i="7"/>
  <c r="N18" i="7"/>
  <c r="N19" i="7"/>
  <c r="N20" i="7"/>
  <c r="N21" i="7"/>
  <c r="N22" i="7"/>
  <c r="N23" i="7"/>
  <c r="N24" i="7"/>
  <c r="H7" i="6"/>
  <c r="E20" i="6"/>
  <c r="H19" i="6"/>
  <c r="E15" i="6"/>
  <c r="H14" i="6"/>
  <c r="E12" i="6"/>
  <c r="H11" i="6"/>
  <c r="E8" i="6"/>
  <c r="K24" i="6" l="1"/>
  <c r="N24" i="6"/>
  <c r="E24" i="6"/>
  <c r="H24" i="6"/>
  <c r="N25" i="7"/>
  <c r="N26" i="7" s="1"/>
  <c r="N27" i="7" s="1"/>
</calcChain>
</file>

<file path=xl/sharedStrings.xml><?xml version="1.0" encoding="utf-8"?>
<sst xmlns="http://schemas.openxmlformats.org/spreadsheetml/2006/main" count="313" uniqueCount="153">
  <si>
    <t>CRITERIOS DE EVALUACION</t>
  </si>
  <si>
    <t>ENTIDAD:</t>
  </si>
  <si>
    <t>Programa Modernización del Sistema de Administración de Justicia para la Mejora de los Servicios brindados a la Población Peruana (PMSAJ-Primera Etapa) - Contrato de Préstamo Nº 2534/OC-PE.</t>
  </si>
  <si>
    <t xml:space="preserve">CARGO:  </t>
  </si>
  <si>
    <t>Consultoría  Individual Evaluación del Sistema de Seguimiento y Monitoreo, con propuesta de selección de producto y modalidad</t>
  </si>
  <si>
    <t>N°</t>
  </si>
  <si>
    <t xml:space="preserve">FACTORES DE CALIFICACIÓN </t>
  </si>
  <si>
    <t>Puntaje máximo</t>
  </si>
  <si>
    <t>Puntaje máximo de la categoría</t>
  </si>
  <si>
    <t>AVILA AGREDA LUIS HUMBERTO</t>
  </si>
  <si>
    <t>ARAMBURU GARCIA FREDDY EDGAR</t>
  </si>
  <si>
    <t>ARIAS RAMOS CARLOS</t>
  </si>
  <si>
    <r>
      <t xml:space="preserve">FORMACION ACADÉMICA </t>
    </r>
    <r>
      <rPr>
        <sz val="11"/>
        <color indexed="8"/>
        <rFont val="Cambria"/>
        <family val="1"/>
      </rPr>
      <t>(máximo 30 puntos)</t>
    </r>
  </si>
  <si>
    <t>Profesional en Economía, Administración, Ingeniería, Estadística o carreras afines; de preferencia con estudios de Maestría en Administración, o Sistemas de Información, Gestión-Evaluación  de Proyectos, o afines.</t>
  </si>
  <si>
    <t>Requisito Mínimo
[Cumple / 
No Cumple]</t>
  </si>
  <si>
    <t>1) Universidad Nacional de Trujillo / Ingeniero Industrial
2) Universidad Alas Peruanas / Maestría en Planeamiento Estratégico (cursando)
3) UNMSM / Maestría en Tecnología de Información (2do ciclo, 2003)</t>
  </si>
  <si>
    <t>Cumple</t>
  </si>
  <si>
    <t>1) UNI / Ingenieria de Sistemas 
2) Universidad Pacífico / Magister en Administración</t>
  </si>
  <si>
    <t>1) Universidad San Martín de Porres / Ingeniería Estadística e Informática
2) Universidad San Martín de Porres / Maestría en Ingeniería de Computación y Sistemas con mención en Gestión de Tecnologías de Información</t>
  </si>
  <si>
    <t>• Maestría en Administración, o Sistemas de Información, Gestión-Evaluación  de Proyectos, o afines: (15 puntos)
• Estudios culminados en maestría en Administración, o Sistemas de Información, Gestión-Evaluación  de Proyectos, o afines: (10 puntos)</t>
  </si>
  <si>
    <t>1) Universidad Alas Peruanas / Maestría en Planeamiento Estratégico (cursando), no aplica está en curso
2) UNMSM / Maestría en Tecnología de Información (2do ciclo, 2003, inconcluso)</t>
  </si>
  <si>
    <t>1) Universidad Pacífico / Magister en Administración</t>
  </si>
  <si>
    <t>1) Universidad San Martín de Porres / Maestría en Ingeniería de Computación y Sistemas con mención en Gestión de Tecnologías de Información</t>
  </si>
  <si>
    <t>• Diplomados de especialización en Gestión de Proyectos, Diseño, monitoreo y Evaluación de Proyectos, Informática o Gestión de Sistemas, Contrataciones del Estado: 03 puntos por diplomado, máximo 4 diplomados (12 puntos)
• Cursos de especialización en Gestión de Proyectos, Diseño, monitoreo y Evaluación de Proyectos, Informática o Gestión de Sistemas, Contrataciones del Estado: 01 puntos por curso, máximo 4 cursos (04 puntos)</t>
  </si>
  <si>
    <t>1) Diplomado: Especialización en CMMI - Programa PACIS - Cámara de Comercio de Lima
2) Diplomado: Planeamiento Estratégico / ILPES - CEPAL
3) Curso: Rational Rose con UML y Metodología RUP / UNMSM
4) Curso: Visual FoxPRO v8.0 / Microsoft Perú</t>
  </si>
  <si>
    <t>1) Diplomado: Gobierno Electrónico / Itesem (Mexico)
2) Diplomado: Evaluación de Proyectos / Ceddet (España)
3) Curso: CEDEYAC
3) Curso: Contrataciones del Estado / Escuela Nacional de Control</t>
  </si>
  <si>
    <t>1) Diplomado: eGovernment / Universidad de Kookmin</t>
  </si>
  <si>
    <r>
      <t xml:space="preserve">EXPERIENCIA LABORAL GENERAL </t>
    </r>
    <r>
      <rPr>
        <sz val="11"/>
        <color indexed="8"/>
        <rFont val="Cambria"/>
        <family val="1"/>
      </rPr>
      <t>(máximo 05 puntos)</t>
    </r>
  </si>
  <si>
    <t>EXPERIENCIA LABORAL GENERAL</t>
  </si>
  <si>
    <t>Ocho (08) años de experiencia profesional en el ámbito público o privado.</t>
  </si>
  <si>
    <r>
      <t xml:space="preserve">1) Centro de Planeamiento Estratégico - CEPLAN / Especialista de Línea de Base (03/05)
2) Programa Especial de Reconversión Laboral - REVALORA PERU / Consultor (00/02)
3) Proyecto Sistema de Información Regional - SIR, PNUD / Consultor PNUD (00/05)
4) Poder Judicial - Proyecto JUSPER / Consultor (01/00)
5) Poder Judical / Coordinador de Seguridad de Sistemas (04/03)
6) GMD / Analista Funcional a cargo del Proyectgo Sarbance Oxley (00/03)
7) Provias MTC / Analista Funcional de apoyo a cargo del tema de Segridad de la Información (00/02)
8) Consejo Nacional de Descentralización - CND / Consultor externo del BID (00/07)
9) Carlos Avila y Asociados S.C. / Auditor de Sistemas (18/07)
10) Foncodes / Analista Programador (01/09)
</t>
    </r>
    <r>
      <rPr>
        <b/>
        <sz val="10"/>
        <color theme="1"/>
        <rFont val="Cambria"/>
        <family val="1"/>
      </rPr>
      <t>TOTAL 18 años y 07 meses</t>
    </r>
  </si>
  <si>
    <r>
      <t xml:space="preserve">1) Centro de Planeamiento Estratégico - CEPLAN / Consultor (00/01)
2) INGEMMET / Consultor (00/06)
3) Sistema de Focalización de Hogares - Municipalidad Metropolitana de Lima / Consultor (se traslapa en 2)
4) OSIPTEL / Jefe de Equipo de Proyecto (00/06)
5) Programa de Apoyo a la Reforma del Sector Salud - PARSALUD II / Coordinador de la Unidad de Monitoreo y Evaluación (00/09)
6) Centro de Planeamiento Estratégico - CEPLAN / Coordinador (01/01)
7) Presidencia del Consejo de Ministros - PCM-ONGEI / Asesor Principal (01/03)
8) Poder Judicial / Gerente de Informática (04/03)
9) Fondo Nacional de Compensación y Desarrollo Social - FONCODES / Sub Gerente de Desarrollo y Organización y Métodos (02/00)
10) Seguro Materno Infantil / Responsable de Planeamiento y Programación (00/08)
11) Ministerio de Salud - Corporación Andina de Fomento / Consultor (00/03)
12) Ministerio de Salud - Programa de las Naciones Unidas para la Fiscalización del Tráfico Ilícito de Drogas / Consultor (00/06)
13) Ministerio de Salud - Oficina de Estadística e Informática / Consultor (00/02)
14) Ministerio de Salud - Proyecto de Reforma del Sector / Consultor (01/01)
15) Ministerio de Salud - Seguro Escolar Gratuito / Jefe de Información, Comunicación y Análisis (00/05)
16) Ministerio de la Presidencia - Instituto Nacional de Bienestar Familiar / Gerente de Informática (01/01)
17) Ministerio de la Presidencia - Programa de Descentralización y Desarrollo Municipal / Consultor (02/02)
18) Fondo Nacional de Compensación y Desarrollo Social - FONCODES / Analística Informático (00/05)
19) Fondo Nacional de Compensación y Desarrollo Social - FONCODES / Analística Informático (01/02)
20) Corporación de Desarrollo de La Libertad / Sub Gerente de Sistemas (01/06)
</t>
    </r>
    <r>
      <rPr>
        <b/>
        <sz val="10"/>
        <color theme="1"/>
        <rFont val="Cambria"/>
        <family val="1"/>
      </rPr>
      <t>TOTAL 19 años y 10 meses</t>
    </r>
  </si>
  <si>
    <r>
      <t xml:space="preserve">1) Presidencia del Consejo de Ministros - PCM / Oficina Nacional de Gobierno Electrónico e Informática / Analista de Sistemas PAD II (06/03)
2) Presidencia del Consejo de Ministros - PCM / Oficina de Asuntos Administrativos/ Analista de Sistemas PAD II (02/00)
3) Presidencia del Consejo de Ministros - PCM / Oficina de Asuntos Administrativos/ Encargado de Abastecimientos (01/05)
4) D'Lizzias Servicios de Alimentos SRL / Analista de Sistemas (00/03)
5) Industrias Fraort EIRL / Analista de Sistemas (00/00), se traslapa en (4)
6) Centro Interamericano de Asesoría Técnica SRL / Analista de Sistemas (00/10)
</t>
    </r>
    <r>
      <rPr>
        <b/>
        <sz val="10"/>
        <color theme="1"/>
        <rFont val="Cambria"/>
        <family val="1"/>
      </rPr>
      <t>TOTAL 10 años y 09 meses</t>
    </r>
  </si>
  <si>
    <t xml:space="preserve">Por cada año adicional se bonificará con 1 punto en la experiencia laboral general (máximo 5 años). </t>
  </si>
  <si>
    <r>
      <t xml:space="preserve">EXPERIENCIA ESPECIFICA </t>
    </r>
    <r>
      <rPr>
        <sz val="11"/>
        <color indexed="8"/>
        <rFont val="Cambria"/>
        <family val="1"/>
      </rPr>
      <t>(máximo 60 puntos)</t>
    </r>
  </si>
  <si>
    <t>EXPERIENCIA ESPECIFICA</t>
  </si>
  <si>
    <t>• Mínimo (02) años de experiencia profesional en el sector público en evaluación de instrumentos informáticos.</t>
  </si>
  <si>
    <r>
      <t xml:space="preserve">1) Centro de Planeamiento Estratégico - CEPLAN / Especialista de Línea de Base (03/05)
2) Programa Especial de Reconversión Laboral - REVALORA PERU / Consultor (00/02)
3) Proyecto Sistema de Información Regional - SIR, PNUD / Consultor PNUD (00/05)
4) Poder Judicial - Proyecto JUSPER / Consultor (01/00)
5) Poder Judical / Coordinador de Seguridad de Sistemas (04/03)
6) Provias MTC / Analista Funcional de apoyo a cargo del tema de Segridad de la Información (00/02)
7) Consejo Nacional de Descentralización - CND / Consultor externo del BID (00/07)
8) Foncodes / Analista Programador (01/09)
</t>
    </r>
    <r>
      <rPr>
        <b/>
        <sz val="10"/>
        <color theme="1"/>
        <rFont val="Cambria"/>
        <family val="1"/>
      </rPr>
      <t xml:space="preserve">TOTAL 11 años y 06 meses
</t>
    </r>
    <r>
      <rPr>
        <sz val="10"/>
        <color theme="1"/>
        <rFont val="Cambria"/>
        <family val="1"/>
      </rPr>
      <t xml:space="preserve">1) Centro de Planeamiento Estratégico - CEPLAN / Especialista de Línea de Base (03/05)
2) Programa Especial de Reconversión Laboral - REVALORA PERU / Consultor (00/02)
3) Poder Judicial - Proyecto JUSPER / Consultor (01/00)
4) Poder Judical / Coordinador de Seguridad de Sistemas (04/03)
5) Consejo Nacional de Descentralización - CND / Consultor externo del BID (00/07)
</t>
    </r>
    <r>
      <rPr>
        <b/>
        <sz val="10"/>
        <color theme="1"/>
        <rFont val="Cambria"/>
        <family val="1"/>
      </rPr>
      <t>TOTAL 09 años y 05 meses</t>
    </r>
    <r>
      <rPr>
        <sz val="10"/>
        <color theme="1"/>
        <rFont val="Cambria"/>
        <family val="1"/>
      </rPr>
      <t xml:space="preserve">
</t>
    </r>
  </si>
  <si>
    <r>
      <t xml:space="preserve">1) Centro de Planeamiento Estratégico - CEPLAN / Consultor (00/01)
2) INGEMMET / Consultor (00/06)
3) Sistema de Focalización de Hogares - Municipalidad Metropolitana de Lima / Consultor (se traslapa en 2)
4) OSIPTEL / Jefe de Equipo de Proyecto (00/06)
5) Programa de Apoyo a la Reforma del Sector Salud - PARSALUD II / Coordinador de la Unidad de Monitoreo y Evaluación (00/09)
6) Centro de Planeamiento Estratégico - CEPLAN / Coordinador (01/01)
7) Presidencia del Consejo de Ministros - PCM-ONGEI / Asesor Principal (01/03)
</t>
    </r>
    <r>
      <rPr>
        <u/>
        <sz val="10"/>
        <color theme="1"/>
        <rFont val="Cambria"/>
        <family val="1"/>
      </rPr>
      <t>8) Poder Judicial / Gerente de Informática (04/03)</t>
    </r>
    <r>
      <rPr>
        <sz val="10"/>
        <color theme="1"/>
        <rFont val="Cambria"/>
        <family val="1"/>
      </rPr>
      <t xml:space="preserve">
9) Fondo Nacional de Compensación y Desarrollo Social - FONCODES / Sub Gerente de Desarrollo y Organización y Métodos (02/00)
10) Seguro Materno Infantil / Responsable de Planeamiento y Programación (00/08)
</t>
    </r>
    <r>
      <rPr>
        <u/>
        <sz val="10"/>
        <color theme="1"/>
        <rFont val="Cambria"/>
        <family val="1"/>
      </rPr>
      <t>11) Ministerio de Salud - Corporación Andina de Fomento / Consultor (00/03)</t>
    </r>
    <r>
      <rPr>
        <sz val="10"/>
        <color theme="1"/>
        <rFont val="Cambria"/>
        <family val="1"/>
      </rPr>
      <t xml:space="preserve">
12) Ministerio de Salud - Programa de las Naciones Unidas para la Fiscalización del Tráfico Ilícito de Drogas / Consultor (00/06)
13) Ministerio de Salud - Oficina de Estadística e Informática / Consultor (00/02)
</t>
    </r>
    <r>
      <rPr>
        <u/>
        <sz val="10"/>
        <color theme="1"/>
        <rFont val="Cambria"/>
        <family val="1"/>
      </rPr>
      <t>14) Ministerio de Salud - Proyecto de Reforma del Sector / Consultor (01/01)
15) Ministerio de Salud - Seguro Escolar Gratuito / Jefe de Información, Comunicación y Análisis (00/05)</t>
    </r>
    <r>
      <rPr>
        <sz val="10"/>
        <color theme="1"/>
        <rFont val="Cambria"/>
        <family val="1"/>
      </rPr>
      <t xml:space="preserve">
</t>
    </r>
    <r>
      <rPr>
        <u/>
        <sz val="10"/>
        <color theme="1"/>
        <rFont val="Cambria"/>
        <family val="1"/>
      </rPr>
      <t>16) Ministerio de la Presidencia - Instituto Nacional de Bienestar Familiar / Gerente de Informática (01/01)
17) Ministerio de la Presidencia - Programa de Descentralización y Desarrollo Municipal / Consultor (02/02)</t>
    </r>
    <r>
      <rPr>
        <sz val="10"/>
        <color theme="1"/>
        <rFont val="Cambria"/>
        <family val="1"/>
      </rPr>
      <t xml:space="preserve">
18) Fondo Nacional de Compensación y Desarrollo Social - FONCODES / Analística Informático (00/05)
19) Fondo Nacional de Compensación y Desarrollo Social - FONCODES / Analística Informático (01/02)
</t>
    </r>
    <r>
      <rPr>
        <u/>
        <sz val="10"/>
        <color theme="1"/>
        <rFont val="Cambria"/>
        <family val="1"/>
      </rPr>
      <t>20) Corporación de Desarrollo de La Libertad / Sub Gerente de Sistemas (01/06)</t>
    </r>
    <r>
      <rPr>
        <sz val="10"/>
        <color theme="1"/>
        <rFont val="Cambria"/>
        <family val="1"/>
      </rPr>
      <t xml:space="preserve">
</t>
    </r>
    <r>
      <rPr>
        <b/>
        <sz val="10"/>
        <color theme="1"/>
        <rFont val="Cambria"/>
        <family val="1"/>
      </rPr>
      <t xml:space="preserve">TOTAL 19 años y 10 meses
</t>
    </r>
    <r>
      <rPr>
        <sz val="10"/>
        <color theme="1"/>
        <rFont val="Cambria"/>
        <family val="1"/>
      </rPr>
      <t xml:space="preserve">1) Poder Judicial / Gerente de Informática (04/03)
2) Ministerio de Salud - Corporación Andina de Fomento / Consultor (00/03)
3) Ministerio de Salud - Proyecto de Reforma del Sector / Consultor (01/01)
4) Ministerio de Salud - Seguro Escolar Gratuito / Jefe de Información, Comunicación y Análisis (00/05)
5) Ministerio de la Presidencia - Instituto Nacional de Bienestar Familiar / Gerente de Informática (01/01)
6) Ministerio de la Presidencia - Programa de Descentralización y Desarrollo Municipal / Consultor (02/02)
7) Corporación de Desarrollo de La Libertad / Sub Gerente de Sistemas (01/06)
</t>
    </r>
    <r>
      <rPr>
        <b/>
        <sz val="10"/>
        <color theme="1"/>
        <rFont val="Cambria"/>
        <family val="1"/>
      </rPr>
      <t>TOTAL 10 años y 09 meses</t>
    </r>
  </si>
  <si>
    <r>
      <t xml:space="preserve">1) Presidencia del Consejo de Ministros - PCM / Oficina Nacional de Gobierno Electrónico e Informática / Analista de Sistemas PAD II (06/03)
2) Presidencia del Consejo de Ministros - PCM / Oficina de Asuntos Administrativos/ Analista de Sistemas PAD II (02/00)
3) Presidencia del Consejo de Ministros - PCM / Oficina de Asuntos Administrativos/ Encargado de Abastecimientos (01/05)
</t>
    </r>
    <r>
      <rPr>
        <b/>
        <sz val="10"/>
        <color theme="1"/>
        <rFont val="Cambria"/>
        <family val="1"/>
      </rPr>
      <t xml:space="preserve">TOTAL 09 años y 08 meses
</t>
    </r>
    <r>
      <rPr>
        <sz val="10"/>
        <color theme="1"/>
        <rFont val="Cambria"/>
        <family val="1"/>
      </rPr>
      <t xml:space="preserve">1) Presidencia del Consejo de Ministros - PCM / Oficina Nacional de Gobierno Electrónico e Informática / Analista de Sistemas PAD II (06/03)
2) Presidencia del Consejo de Ministros - PCM / Oficina de Asuntos Administrativos/ Analista de Sistemas PAD II (02/00)
3) Presidencia del Consejo de Ministros - PCM / Oficina de Asuntos Administrativos/ Encargado de Abastecimientos (01/05)
</t>
    </r>
    <r>
      <rPr>
        <b/>
        <sz val="10"/>
        <color theme="1"/>
        <rFont val="Cambria"/>
        <family val="1"/>
      </rPr>
      <t>TOTAL 09 años y 08 meses</t>
    </r>
  </si>
  <si>
    <t>• Mínimo dos (02) años de experiencia en diseño, monitoreo/seguimiento o evaluación de proyectos, de preferencia en el sector público</t>
  </si>
  <si>
    <t>• Por cada año adicional de experiencia en  evaluación de instrumentos informáticos y en Gestión.: 05 puntos, (máximo 08 años)</t>
  </si>
  <si>
    <t>• Por cada año adicional de experiencia en diseño, monitoreo/seguimiento o evaluación de proyectos: 05 puntos (máximo 04 años)</t>
  </si>
  <si>
    <r>
      <t xml:space="preserve">ENTREVISTA PERSONAL </t>
    </r>
    <r>
      <rPr>
        <sz val="11"/>
        <color indexed="8"/>
        <rFont val="Cambria"/>
        <family val="1"/>
      </rPr>
      <t>(máximo 05 puntos)</t>
    </r>
  </si>
  <si>
    <t>ENTREVISTA PERSONAL</t>
  </si>
  <si>
    <t>Dominio temático del objeto de la consultoría.</t>
  </si>
  <si>
    <t>Manejo de las relaciones interpersonales</t>
  </si>
  <si>
    <t>Habilidades de liderazgo y en la toma de decisiones.</t>
  </si>
  <si>
    <t>Habilidades para trabajar en equipo y bajo presión.</t>
  </si>
  <si>
    <t>Proactivo y con facilidades de comunicación.</t>
  </si>
  <si>
    <t>TOTAL PUNTUACIÓN:</t>
  </si>
  <si>
    <t>TOTAL PUNTUACION</t>
  </si>
  <si>
    <t>Consultoría  Individual Asistente de Ejecución de Proyectos para la Implementación del Sistema de Gestión de Expedientes y Resoluciones del Tribunal Costitucional del Perú</t>
  </si>
  <si>
    <t>Calificaciones Generales</t>
  </si>
  <si>
    <t>Máximo 
20 puntos</t>
  </si>
  <si>
    <t>FREDY EDGAR ARAMBURU GARCIA</t>
  </si>
  <si>
    <t>CARLOS ARIAS RAMOS</t>
  </si>
  <si>
    <t>LUIS HUMBERTO AVILA AGREDA</t>
  </si>
  <si>
    <t>Profesional en Ingenieria, Economía o carreras afines o equivalente en su país de origen</t>
  </si>
  <si>
    <t>Cumple:</t>
  </si>
  <si>
    <t xml:space="preserve">UNI / Ingenieria de Sistemas </t>
  </si>
  <si>
    <t>USMP / Ingeniería Estadística e Informática</t>
  </si>
  <si>
    <t>UNT/ Ingeniero Industrial</t>
  </si>
  <si>
    <t>Sí</t>
  </si>
  <si>
    <t>No</t>
  </si>
  <si>
    <t>Estudios sujetos a puntaje:</t>
  </si>
  <si>
    <t>1. Estudios de Maestría en Administración, o Sistemas de Información o afine. Se le otorgará  10 puntos, y</t>
  </si>
  <si>
    <t>Máximo 10 puntos</t>
  </si>
  <si>
    <t>Universidad Pacífico / Magister en Administración</t>
  </si>
  <si>
    <t>USMP / Maestría en Ingeniera de Computación y Sistemas con mención en Gestión de Tecnologías de Información</t>
  </si>
  <si>
    <t>UNMS / Maestria en Ingeniería de Sistemas mención en Dirección y Gestión de Tecnologías de Información</t>
  </si>
  <si>
    <t>2. Diplomados, especializaciones y cursos de post grado relacionados a la  en Gestión de Proyectos, Evaluación de Proyectos, Informática o Gestión de Sistemas, Contrataciones del Estado u otros con el objeto d e la convocatoria. hasta un máximo de 02. Se otorgará 3 puntos por cada estudio culminado.</t>
  </si>
  <si>
    <t>Máximo 6 puntos</t>
  </si>
  <si>
    <t>1. Diplomado: Gobierno Electrónico / Itesem (Mexico)
2. Diplomado: Evaluación de Proyectos / Ceddet (España)
3. Diplomado; Dirección Estategica / Univ. De Defensa (Washington)</t>
  </si>
  <si>
    <t>---</t>
  </si>
  <si>
    <t>3. Curso de especialización en g en Gestión de Proyectos, Evaluación de Proyectos, Informática o Gestión de Sistemas, Contrataciones del Estado u otros con el objeto d e la convocatoria, hasta un maximo de 4. Se otorgará 1 punto por cada estudio culminado</t>
  </si>
  <si>
    <t>Máximo 4 puntos</t>
  </si>
  <si>
    <t>1. PMAR - BID</t>
  </si>
  <si>
    <t>1. Taller Marco Lógico, Formulación de Proyectos de Inversión</t>
  </si>
  <si>
    <t>Competencia para el trabajo</t>
  </si>
  <si>
    <t>Máximo 
70 puntos</t>
  </si>
  <si>
    <t>Experiencia General</t>
  </si>
  <si>
    <t>11 años y 10 meses</t>
  </si>
  <si>
    <t>19 años y 6 meses</t>
  </si>
  <si>
    <t>15 años y 9 meses</t>
  </si>
  <si>
    <t>Experiencia no menor de 08 años, laborando en el sector público /privado.</t>
  </si>
  <si>
    <t xml:space="preserve">Máximo 10 puntos </t>
  </si>
  <si>
    <t>Experiencia mayor a 08 años, 10 puntos.</t>
  </si>
  <si>
    <t xml:space="preserve">Experiencia Específica </t>
  </si>
  <si>
    <t>1. Parsalud II
2. Ceplan
3. PCM
4. Foncodes
5. Gob. Reg. Libertad</t>
  </si>
  <si>
    <t>1. PCM
2. SBS
3. INADE</t>
  </si>
  <si>
    <t>1. Ceplan
2. Revalora
3. Proyecto Sistema de Información Regional
4. Proyecto Jusper
5. Poder Judicial</t>
  </si>
  <si>
    <t xml:space="preserve">Experiencia en diseño, implemtación, monitoreo /seguimiento o evaluación de proyectos informaticos, de preferencia en el sector público. </t>
  </si>
  <si>
    <t>Experiencia en proyectos similares:</t>
  </si>
  <si>
    <t>Máximo 60 puntos</t>
  </si>
  <si>
    <t>02 proyectos similares, 30 puntos.</t>
  </si>
  <si>
    <t>03 proyectos similares, 40 puntos.</t>
  </si>
  <si>
    <t>04 o más proyectos similares, 60 puntos.</t>
  </si>
  <si>
    <t xml:space="preserve">Entrevista Personal </t>
  </si>
  <si>
    <t>Máximo 
10 puntos</t>
  </si>
  <si>
    <t>PUNTAJE</t>
  </si>
  <si>
    <t xml:space="preserve">TOTAL </t>
  </si>
  <si>
    <t>ENTIDAD</t>
  </si>
  <si>
    <t>Total</t>
  </si>
  <si>
    <t>DESDE:</t>
  </si>
  <si>
    <t>HASTA:</t>
  </si>
  <si>
    <t>FORMATO DE HOJA DE VIDA</t>
  </si>
  <si>
    <t>N° Colegiatura</t>
  </si>
  <si>
    <t>Nombres y Apellidos</t>
  </si>
  <si>
    <t>Lugar y Fecha de Nacimiento</t>
  </si>
  <si>
    <t>Edad</t>
  </si>
  <si>
    <t>Dirección</t>
  </si>
  <si>
    <t>Teléfono (Fijo y celular)</t>
  </si>
  <si>
    <t>INSTITUCIÓN CONVOCANTE</t>
  </si>
  <si>
    <t>PROGRAMA</t>
  </si>
  <si>
    <t>EXPERIENCIA PROFESIONAL</t>
  </si>
  <si>
    <t>ESTUDIOS REALIZADOS</t>
  </si>
  <si>
    <t>:</t>
  </si>
  <si>
    <t>1.-</t>
  </si>
  <si>
    <t>2.-</t>
  </si>
  <si>
    <t>3.-</t>
  </si>
  <si>
    <t>TOTAL</t>
  </si>
  <si>
    <t>AÑOS</t>
  </si>
  <si>
    <t>MESES</t>
  </si>
  <si>
    <t>PERIODO</t>
  </si>
  <si>
    <r>
      <rPr>
        <b/>
        <sz val="11"/>
        <color theme="1"/>
        <rFont val="Arial Black"/>
        <family val="2"/>
      </rPr>
      <t>DATOS PERSONALES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rgb="FFFF0000"/>
        <rFont val="Calibri"/>
        <family val="2"/>
        <scheme val="minor"/>
      </rPr>
      <t>(Campo obligatorio)  (Solo debera precisar la información en los campos en blanco, no escribir sobre los campos sombreados)</t>
    </r>
  </si>
  <si>
    <t>DESCRIPCIÓN DEL TRABAJO REALIZADO</t>
  </si>
  <si>
    <t>CARGO/NOMBRE DEL PROYECTO</t>
  </si>
  <si>
    <t xml:space="preserve">N° Documento Nacional de Identidad </t>
  </si>
  <si>
    <t>UNIVERSIDAD y/o INSTITUCIÓN</t>
  </si>
  <si>
    <t xml:space="preserve">FECHA DE EMISIÓN  (DIA/MES/AÑO) </t>
  </si>
  <si>
    <t>UNIDAD EJECUTORA 003 GESTION INTEGRAL DE LA CALIDAD AMBIENTAL</t>
  </si>
  <si>
    <t xml:space="preserve">Programa de inversión “Mejoramiento y ampliación del servicio de limpieza pública en las provincias de Arequipa, Coronel Portillo y Tacna”. con CUI N° 2523209 </t>
  </si>
  <si>
    <t>4.-</t>
  </si>
  <si>
    <t>HORAS LECTIVAS</t>
  </si>
  <si>
    <t>SOLICITUD DE EXPRESION DE INTERES</t>
  </si>
  <si>
    <t xml:space="preserve">CARRERA </t>
  </si>
  <si>
    <t>DESCRIPCION</t>
  </si>
  <si>
    <t>Nacionalidad                 :</t>
  </si>
  <si>
    <t>N° de RUC                       :</t>
  </si>
  <si>
    <t>Departamento/ Provincia / Distrito       :</t>
  </si>
  <si>
    <t>Correo Electrónico</t>
  </si>
  <si>
    <t xml:space="preserve">Experiencia profesional mínima de cuatro (04) años en el sector público y/o privado. </t>
  </si>
  <si>
    <r>
      <rPr>
        <b/>
        <sz val="11"/>
        <color theme="1"/>
        <rFont val="Arial Black"/>
        <family val="2"/>
      </rPr>
      <t>FORMACIÓN PROFESIONAL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(Solo debera precisar la información en los campos en blanco, no escribir sobre los campos sombreados)</t>
    </r>
  </si>
  <si>
    <r>
      <rPr>
        <b/>
        <sz val="10"/>
        <color rgb="FFFF0000"/>
        <rFont val="Arial"/>
        <family val="2"/>
      </rPr>
      <t>(Solo debera precisar la información en los campos en blanco, no escribir sobre los campos sombreados)
(En el campo de la fecha debe precisar el siguiente formato dd/mm/aa)  
Consignar su experiencia profesional y experiencia especifica en</t>
    </r>
    <r>
      <rPr>
        <b/>
        <u/>
        <sz val="10"/>
        <color rgb="FFFF0000"/>
        <rFont val="Arial"/>
        <family val="2"/>
      </rPr>
      <t xml:space="preserve"> orden cronológico y sin traslapar</t>
    </r>
    <r>
      <rPr>
        <b/>
        <sz val="10"/>
        <color rgb="FFFF0000"/>
        <rFont val="Arial"/>
        <family val="2"/>
      </rPr>
      <t xml:space="preserve">. </t>
    </r>
    <r>
      <rPr>
        <sz val="10"/>
        <color rgb="FFFF0000"/>
        <rFont val="Arial"/>
        <family val="2"/>
      </rPr>
      <t xml:space="preserve">   </t>
    </r>
  </si>
  <si>
    <t>EXPERIENCIA GENERAL</t>
  </si>
  <si>
    <t>EXPERIENCIA EXPECIFICA</t>
  </si>
  <si>
    <t>Experiencia mínima de dos (02) años coordinando y/o desempeñando labores similares en el diseño y/u optimización de planes de rutas para los servicios de limpieza pública y/o valorización de residuos sólidos municipales. 
* Nota Importante: Indicar el nombre del proyecto y el organismo multilateral</t>
  </si>
  <si>
    <t>PUESTO AL QUE POSTULA</t>
  </si>
  <si>
    <t>058-2025</t>
  </si>
  <si>
    <t>CONTRATACIÓN DE UN GESTOR TÉCNICO 5 PARA REALIZAR EL SERVICIO DE ELABORACIÓN DE DOCUMENTO TÉCNICO PARA LA GESTIÓN Y MANEJO RESIDUOS SÓLIDOS EN EL DISTRITO DE LA JOYA, PROVINCIA DE AREQUIPA, REGIÓN DE AREQUIPA, A CARGO DE LA UE003: GICA – MINAM.</t>
  </si>
  <si>
    <r>
      <t xml:space="preserve">FORMACIÓN ACADEMICA
</t>
    </r>
    <r>
      <rPr>
        <b/>
        <sz val="11"/>
        <color theme="1"/>
        <rFont val="Arial Narrow"/>
        <family val="2"/>
      </rPr>
      <t xml:space="preserve">Título profesional en Ingeniería Ambiental o Ingeniería Sanitaria o Ingeniería en Gestión Ambiental o Ingeniería en Geografía y Medio Ambiente o Ingeniería Ambiental y Recursos Naturales o Ingeniería Forestal y Ambiental o Ingeniería Agrícola.  </t>
    </r>
  </si>
  <si>
    <r>
      <t xml:space="preserve">CONOCIMIENTOS ESPECIALIZADOS
</t>
    </r>
    <r>
      <rPr>
        <b/>
        <sz val="11"/>
        <color theme="1"/>
        <rFont val="Arial Narrow"/>
        <family val="2"/>
      </rPr>
      <t>Especialización y/o diplomados y/o cursos en Gestión Ambiental y/o Residuos Sólidos o similares.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</si>
</sst>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 ;_ * \-#,##0.00_ ;_ * &quot;-&quot;??_ ;_ @_ "/>
  </numFmts>
  <fonts count="3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mbria"/>
      <family val="1"/>
    </font>
    <font>
      <sz val="11"/>
      <color theme="1"/>
      <name val="Cambria"/>
      <family val="1"/>
    </font>
    <font>
      <b/>
      <sz val="11"/>
      <name val="Cambria"/>
      <family val="1"/>
    </font>
    <font>
      <sz val="11"/>
      <name val="Cambria"/>
      <family val="1"/>
    </font>
    <font>
      <sz val="11"/>
      <color indexed="8"/>
      <name val="Cambria"/>
      <family val="1"/>
    </font>
    <font>
      <b/>
      <i/>
      <sz val="11"/>
      <color theme="1"/>
      <name val="Cambria"/>
      <family val="1"/>
    </font>
    <font>
      <b/>
      <sz val="11"/>
      <color theme="0"/>
      <name val="Cambria"/>
      <family val="1"/>
    </font>
    <font>
      <sz val="10"/>
      <color theme="1"/>
      <name val="Cambria"/>
      <family val="1"/>
    </font>
    <font>
      <b/>
      <sz val="10"/>
      <color theme="1"/>
      <name val="Cambria"/>
      <family val="1"/>
    </font>
    <font>
      <b/>
      <sz val="14"/>
      <name val="Cambria"/>
      <family val="1"/>
    </font>
    <font>
      <u/>
      <sz val="10"/>
      <color theme="1"/>
      <name val="Cambria"/>
      <family val="1"/>
    </font>
    <font>
      <b/>
      <sz val="10"/>
      <name val="Cambria"/>
      <family val="1"/>
    </font>
    <font>
      <sz val="10"/>
      <name val="Cambria"/>
      <family val="1"/>
    </font>
    <font>
      <sz val="11"/>
      <color theme="1"/>
      <name val="Calibri"/>
      <family val="2"/>
      <scheme val="minor"/>
    </font>
    <font>
      <b/>
      <sz val="9"/>
      <color theme="1"/>
      <name val="Tahoma"/>
      <family val="2"/>
    </font>
    <font>
      <b/>
      <u/>
      <sz val="10"/>
      <color theme="1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11"/>
      <color rgb="FFFF0000"/>
      <name val="Calibri"/>
      <family val="2"/>
      <scheme val="minor"/>
    </font>
    <font>
      <b/>
      <sz val="11"/>
      <color theme="1"/>
      <name val="Arial Black"/>
      <family val="2"/>
    </font>
    <font>
      <b/>
      <sz val="14"/>
      <color theme="1"/>
      <name val="Arial Black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u/>
      <sz val="11"/>
      <color theme="1"/>
      <name val="Arial Narrow"/>
      <family val="2"/>
    </font>
    <font>
      <sz val="10"/>
      <color rgb="FFFF0000"/>
      <name val="Arial"/>
      <family val="2"/>
    </font>
    <font>
      <b/>
      <u/>
      <sz val="10"/>
      <color rgb="FFFF0000"/>
      <name val="Arial"/>
      <family val="2"/>
    </font>
    <font>
      <b/>
      <sz val="11"/>
      <color rgb="FFFF0000"/>
      <name val="Calibri"/>
      <family val="2"/>
      <scheme val="minor"/>
    </font>
    <font>
      <b/>
      <sz val="10"/>
      <color rgb="FFFF0000"/>
      <name val="Arial"/>
      <family val="2"/>
    </font>
    <font>
      <b/>
      <sz val="1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</cellStyleXfs>
  <cellXfs count="241">
    <xf numFmtId="0" fontId="0" fillId="0" borderId="0" xfId="0"/>
    <xf numFmtId="0" fontId="3" fillId="2" borderId="0" xfId="0" applyFont="1" applyFill="1"/>
    <xf numFmtId="0" fontId="7" fillId="2" borderId="0" xfId="0" applyFont="1" applyFill="1"/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horizontal="left" vertical="center" wrapText="1"/>
    </xf>
    <xf numFmtId="0" fontId="8" fillId="4" borderId="1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>
      <alignment horizontal="center" vertical="center" wrapText="1"/>
    </xf>
    <xf numFmtId="2" fontId="2" fillId="3" borderId="4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2" fillId="2" borderId="0" xfId="0" applyFont="1" applyFill="1"/>
    <xf numFmtId="2" fontId="3" fillId="2" borderId="1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vertical="center" wrapText="1"/>
    </xf>
    <xf numFmtId="0" fontId="9" fillId="2" borderId="1" xfId="0" quotePrefix="1" applyFont="1" applyFill="1" applyBorder="1" applyAlignment="1">
      <alignment horizontal="left" vertical="top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left" vertical="top" wrapText="1"/>
    </xf>
    <xf numFmtId="0" fontId="9" fillId="2" borderId="0" xfId="0" applyFont="1" applyFill="1"/>
    <xf numFmtId="0" fontId="14" fillId="2" borderId="0" xfId="0" applyFont="1" applyFill="1" applyAlignment="1">
      <alignment horizontal="left" vertical="center" wrapText="1"/>
    </xf>
    <xf numFmtId="0" fontId="17" fillId="3" borderId="2" xfId="0" applyFont="1" applyFill="1" applyBorder="1" applyAlignment="1">
      <alignment vertical="center" wrapText="1"/>
    </xf>
    <xf numFmtId="0" fontId="18" fillId="0" borderId="1" xfId="0" applyFont="1" applyBorder="1" applyAlignment="1">
      <alignment vertical="center" wrapText="1"/>
    </xf>
    <xf numFmtId="0" fontId="18" fillId="2" borderId="2" xfId="0" applyFont="1" applyFill="1" applyBorder="1" applyAlignment="1">
      <alignment vertical="center" wrapText="1"/>
    </xf>
    <xf numFmtId="0" fontId="18" fillId="0" borderId="0" xfId="0" applyFont="1"/>
    <xf numFmtId="0" fontId="17" fillId="0" borderId="5" xfId="0" applyFont="1" applyBorder="1" applyAlignment="1">
      <alignment horizontal="justify" vertical="center" wrapText="1"/>
    </xf>
    <xf numFmtId="0" fontId="18" fillId="0" borderId="6" xfId="0" applyFont="1" applyBorder="1" applyAlignment="1">
      <alignment horizontal="justify" vertical="center" wrapText="1"/>
    </xf>
    <xf numFmtId="0" fontId="18" fillId="0" borderId="6" xfId="0" applyFont="1" applyBorder="1" applyAlignment="1">
      <alignment vertical="center" wrapText="1"/>
    </xf>
    <xf numFmtId="0" fontId="18" fillId="0" borderId="7" xfId="0" applyFont="1" applyBorder="1" applyAlignment="1">
      <alignment vertical="center" wrapText="1"/>
    </xf>
    <xf numFmtId="0" fontId="18" fillId="0" borderId="7" xfId="0" applyFont="1" applyBorder="1" applyAlignment="1">
      <alignment horizontal="justify" vertical="center" wrapText="1"/>
    </xf>
    <xf numFmtId="0" fontId="13" fillId="2" borderId="1" xfId="0" applyFont="1" applyFill="1" applyBorder="1" applyAlignment="1">
      <alignment vertical="center"/>
    </xf>
    <xf numFmtId="0" fontId="13" fillId="2" borderId="0" xfId="0" applyFont="1" applyFill="1" applyAlignment="1">
      <alignment horizontal="center" vertical="center"/>
    </xf>
    <xf numFmtId="164" fontId="11" fillId="2" borderId="0" xfId="2" applyFont="1" applyFill="1" applyBorder="1" applyAlignment="1">
      <alignment vertical="center" wrapText="1"/>
    </xf>
    <xf numFmtId="164" fontId="4" fillId="2" borderId="0" xfId="2" applyFont="1" applyFill="1" applyBorder="1" applyAlignment="1">
      <alignment horizontal="center" vertical="center" wrapText="1"/>
    </xf>
    <xf numFmtId="164" fontId="5" fillId="2" borderId="0" xfId="2" applyFont="1" applyFill="1" applyBorder="1" applyAlignment="1">
      <alignment horizontal="left" vertical="center" wrapText="1"/>
    </xf>
    <xf numFmtId="0" fontId="9" fillId="2" borderId="0" xfId="0" applyFont="1" applyFill="1" applyAlignment="1">
      <alignment vertical="center"/>
    </xf>
    <xf numFmtId="0" fontId="18" fillId="0" borderId="0" xfId="0" applyFont="1" applyAlignment="1">
      <alignment vertical="center"/>
    </xf>
    <xf numFmtId="164" fontId="18" fillId="0" borderId="0" xfId="2" applyFont="1" applyAlignment="1">
      <alignment vertical="center"/>
    </xf>
    <xf numFmtId="0" fontId="9" fillId="2" borderId="1" xfId="0" quotePrefix="1" applyFont="1" applyFill="1" applyBorder="1" applyAlignment="1">
      <alignment horizontal="left" vertical="center" wrapText="1"/>
    </xf>
    <xf numFmtId="0" fontId="18" fillId="0" borderId="7" xfId="0" applyFont="1" applyBorder="1" applyAlignment="1">
      <alignment vertical="center"/>
    </xf>
    <xf numFmtId="164" fontId="18" fillId="0" borderId="7" xfId="2" applyFont="1" applyBorder="1" applyAlignment="1">
      <alignment vertical="center"/>
    </xf>
    <xf numFmtId="164" fontId="18" fillId="0" borderId="1" xfId="2" applyFont="1" applyBorder="1" applyAlignment="1">
      <alignment vertical="center"/>
    </xf>
    <xf numFmtId="0" fontId="18" fillId="0" borderId="1" xfId="0" applyFont="1" applyBorder="1" applyAlignment="1">
      <alignment vertical="center"/>
    </xf>
    <xf numFmtId="164" fontId="18" fillId="0" borderId="5" xfId="2" applyFont="1" applyBorder="1" applyAlignment="1">
      <alignment vertical="center"/>
    </xf>
    <xf numFmtId="0" fontId="19" fillId="0" borderId="1" xfId="0" applyFont="1" applyBorder="1" applyAlignment="1">
      <alignment horizontal="center" vertical="center"/>
    </xf>
    <xf numFmtId="164" fontId="19" fillId="0" borderId="1" xfId="2" applyFont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164" fontId="18" fillId="0" borderId="1" xfId="2" applyFont="1" applyBorder="1" applyAlignment="1">
      <alignment horizontal="center" vertical="center"/>
    </xf>
    <xf numFmtId="0" fontId="9" fillId="2" borderId="5" xfId="0" applyFont="1" applyFill="1" applyBorder="1" applyAlignment="1">
      <alignment horizontal="left" vertical="center" wrapText="1"/>
    </xf>
    <xf numFmtId="0" fontId="20" fillId="0" borderId="0" xfId="0" applyFont="1"/>
    <xf numFmtId="1" fontId="21" fillId="6" borderId="16" xfId="0" applyNumberFormat="1" applyFont="1" applyFill="1" applyBorder="1" applyAlignment="1">
      <alignment horizontal="center" vertical="center"/>
    </xf>
    <xf numFmtId="0" fontId="23" fillId="0" borderId="0" xfId="0" applyFont="1"/>
    <xf numFmtId="14" fontId="20" fillId="0" borderId="1" xfId="0" applyNumberFormat="1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14" fontId="22" fillId="0" borderId="1" xfId="0" applyNumberFormat="1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30" fillId="7" borderId="18" xfId="0" applyFont="1" applyFill="1" applyBorder="1" applyAlignment="1">
      <alignment vertical="center" wrapText="1"/>
    </xf>
    <xf numFmtId="0" fontId="30" fillId="7" borderId="3" xfId="0" applyFont="1" applyFill="1" applyBorder="1" applyAlignment="1">
      <alignment vertical="center" wrapText="1"/>
    </xf>
    <xf numFmtId="0" fontId="30" fillId="7" borderId="24" xfId="0" applyFont="1" applyFill="1" applyBorder="1" applyAlignment="1">
      <alignment vertical="center" wrapText="1"/>
    </xf>
    <xf numFmtId="0" fontId="30" fillId="7" borderId="18" xfId="0" applyFont="1" applyFill="1" applyBorder="1" applyAlignment="1">
      <alignment horizontal="left" vertical="top"/>
    </xf>
    <xf numFmtId="0" fontId="30" fillId="7" borderId="3" xfId="0" applyFont="1" applyFill="1" applyBorder="1" applyAlignment="1">
      <alignment horizontal="left" vertical="top"/>
    </xf>
    <xf numFmtId="0" fontId="30" fillId="7" borderId="24" xfId="0" applyFont="1" applyFill="1" applyBorder="1" applyAlignment="1">
      <alignment horizontal="left" vertical="top"/>
    </xf>
    <xf numFmtId="1" fontId="21" fillId="3" borderId="1" xfId="0" applyNumberFormat="1" applyFont="1" applyFill="1" applyBorder="1" applyAlignment="1">
      <alignment horizontal="center" vertical="center" wrapText="1"/>
    </xf>
    <xf numFmtId="1" fontId="21" fillId="3" borderId="21" xfId="0" applyNumberFormat="1" applyFont="1" applyFill="1" applyBorder="1" applyAlignment="1">
      <alignment horizontal="center" vertical="center" wrapText="1"/>
    </xf>
    <xf numFmtId="1" fontId="21" fillId="3" borderId="14" xfId="0" applyNumberFormat="1" applyFont="1" applyFill="1" applyBorder="1" applyAlignment="1">
      <alignment horizontal="center"/>
    </xf>
    <xf numFmtId="1" fontId="21" fillId="3" borderId="15" xfId="0" applyNumberFormat="1" applyFont="1" applyFill="1" applyBorder="1" applyAlignment="1">
      <alignment horizontal="center"/>
    </xf>
    <xf numFmtId="0" fontId="25" fillId="7" borderId="2" xfId="0" applyFont="1" applyFill="1" applyBorder="1" applyAlignment="1">
      <alignment horizontal="justify" vertical="top" wrapText="1"/>
    </xf>
    <xf numFmtId="0" fontId="20" fillId="3" borderId="17" xfId="0" applyFont="1" applyFill="1" applyBorder="1" applyAlignment="1">
      <alignment horizontal="center" vertical="center" wrapText="1"/>
    </xf>
    <xf numFmtId="0" fontId="24" fillId="0" borderId="21" xfId="0" applyFont="1" applyBorder="1" applyAlignment="1">
      <alignment horizontal="justify" vertical="top"/>
    </xf>
    <xf numFmtId="0" fontId="20" fillId="0" borderId="4" xfId="0" applyFont="1" applyBorder="1" applyAlignment="1">
      <alignment horizontal="center" vertical="center" wrapText="1"/>
    </xf>
    <xf numFmtId="0" fontId="20" fillId="0" borderId="0" xfId="0" applyFont="1" applyAlignment="1">
      <alignment vertical="center"/>
    </xf>
    <xf numFmtId="0" fontId="29" fillId="8" borderId="18" xfId="0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justify" vertical="top"/>
    </xf>
    <xf numFmtId="0" fontId="24" fillId="0" borderId="4" xfId="0" applyFont="1" applyBorder="1" applyAlignment="1">
      <alignment horizontal="center" vertical="top"/>
    </xf>
    <xf numFmtId="0" fontId="0" fillId="0" borderId="0" xfId="0" applyAlignment="1">
      <alignment horizontal="center"/>
    </xf>
    <xf numFmtId="0" fontId="25" fillId="7" borderId="35" xfId="0" applyFont="1" applyFill="1" applyBorder="1" applyAlignment="1">
      <alignment horizontal="justify" vertical="top" wrapText="1"/>
    </xf>
    <xf numFmtId="0" fontId="24" fillId="0" borderId="36" xfId="0" applyFont="1" applyBorder="1" applyAlignment="1">
      <alignment horizontal="center" vertical="top"/>
    </xf>
    <xf numFmtId="0" fontId="24" fillId="0" borderId="39" xfId="0" applyFont="1" applyBorder="1" applyAlignment="1">
      <alignment horizontal="justify" vertical="top"/>
    </xf>
    <xf numFmtId="0" fontId="24" fillId="0" borderId="40" xfId="0" applyFont="1" applyBorder="1" applyAlignment="1">
      <alignment horizontal="justify" vertical="top"/>
    </xf>
    <xf numFmtId="0" fontId="16" fillId="8" borderId="42" xfId="0" applyFont="1" applyFill="1" applyBorder="1" applyAlignment="1">
      <alignment horizontal="center" vertical="center" wrapText="1"/>
    </xf>
    <xf numFmtId="0" fontId="27" fillId="11" borderId="11" xfId="0" applyFont="1" applyFill="1" applyBorder="1" applyAlignment="1">
      <alignment horizontal="left" vertical="center" wrapText="1"/>
    </xf>
    <xf numFmtId="0" fontId="16" fillId="5" borderId="34" xfId="0" applyFont="1" applyFill="1" applyBorder="1" applyAlignment="1">
      <alignment horizontal="center" vertical="center" wrapText="1"/>
    </xf>
    <xf numFmtId="0" fontId="16" fillId="5" borderId="7" xfId="0" applyFont="1" applyFill="1" applyBorder="1" applyAlignment="1">
      <alignment horizontal="center" vertical="center" wrapText="1"/>
    </xf>
    <xf numFmtId="0" fontId="16" fillId="5" borderId="45" xfId="0" applyFont="1" applyFill="1" applyBorder="1" applyAlignment="1">
      <alignment horizontal="center" vertical="center" wrapText="1"/>
    </xf>
    <xf numFmtId="0" fontId="16" fillId="5" borderId="41" xfId="0" applyFont="1" applyFill="1" applyBorder="1" applyAlignment="1">
      <alignment horizontal="center" vertical="center" wrapText="1"/>
    </xf>
    <xf numFmtId="0" fontId="20" fillId="3" borderId="11" xfId="0" applyFont="1" applyFill="1" applyBorder="1"/>
    <xf numFmtId="0" fontId="20" fillId="3" borderId="12" xfId="0" applyFont="1" applyFill="1" applyBorder="1"/>
    <xf numFmtId="0" fontId="23" fillId="3" borderId="12" xfId="0" applyFont="1" applyFill="1" applyBorder="1"/>
    <xf numFmtId="0" fontId="20" fillId="3" borderId="23" xfId="0" applyFont="1" applyFill="1" applyBorder="1"/>
    <xf numFmtId="0" fontId="9" fillId="2" borderId="2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9" fillId="2" borderId="5" xfId="0" quotePrefix="1" applyFont="1" applyFill="1" applyBorder="1" applyAlignment="1">
      <alignment horizontal="left" vertical="top" wrapText="1"/>
    </xf>
    <xf numFmtId="0" fontId="9" fillId="2" borderId="6" xfId="0" quotePrefix="1" applyFont="1" applyFill="1" applyBorder="1" applyAlignment="1">
      <alignment horizontal="left" vertical="top" wrapText="1"/>
    </xf>
    <xf numFmtId="0" fontId="9" fillId="2" borderId="6" xfId="0" applyFont="1" applyFill="1" applyBorder="1" applyAlignment="1">
      <alignment horizontal="left" vertical="top" wrapText="1"/>
    </xf>
    <xf numFmtId="0" fontId="9" fillId="2" borderId="7" xfId="0" applyFont="1" applyFill="1" applyBorder="1" applyAlignment="1">
      <alignment horizontal="left" vertical="top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2" fontId="3" fillId="2" borderId="2" xfId="0" applyNumberFormat="1" applyFont="1" applyFill="1" applyBorder="1" applyAlignment="1">
      <alignment horizontal="center" vertical="center" wrapText="1"/>
    </xf>
    <xf numFmtId="2" fontId="3" fillId="2" borderId="4" xfId="0" applyNumberFormat="1" applyFont="1" applyFill="1" applyBorder="1" applyAlignment="1">
      <alignment horizontal="center" vertical="center" wrapText="1"/>
    </xf>
    <xf numFmtId="0" fontId="9" fillId="2" borderId="7" xfId="0" quotePrefix="1" applyFont="1" applyFill="1" applyBorder="1" applyAlignment="1">
      <alignment horizontal="left" vertical="top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4" fontId="3" fillId="2" borderId="5" xfId="0" applyNumberFormat="1" applyFont="1" applyFill="1" applyBorder="1" applyAlignment="1">
      <alignment horizontal="center" vertical="center" wrapText="1"/>
    </xf>
    <xf numFmtId="4" fontId="3" fillId="2" borderId="6" xfId="0" applyNumberFormat="1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0" borderId="2" xfId="0" quotePrefix="1" applyFont="1" applyBorder="1" applyAlignment="1">
      <alignment horizontal="left" vertical="center" wrapText="1"/>
    </xf>
    <xf numFmtId="0" fontId="3" fillId="2" borderId="2" xfId="0" quotePrefix="1" applyFont="1" applyFill="1" applyBorder="1" applyAlignment="1">
      <alignment horizontal="left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2" fontId="3" fillId="2" borderId="5" xfId="0" applyNumberFormat="1" applyFont="1" applyFill="1" applyBorder="1" applyAlignment="1">
      <alignment horizontal="center" vertical="center" wrapText="1"/>
    </xf>
    <xf numFmtId="2" fontId="3" fillId="2" borderId="6" xfId="0" applyNumberFormat="1" applyFont="1" applyFill="1" applyBorder="1" applyAlignment="1">
      <alignment horizontal="center" vertical="center" wrapText="1"/>
    </xf>
    <xf numFmtId="2" fontId="3" fillId="2" borderId="7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justify" vertical="center" wrapText="1"/>
    </xf>
    <xf numFmtId="0" fontId="13" fillId="2" borderId="0" xfId="0" applyFont="1" applyFill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0" fontId="18" fillId="0" borderId="5" xfId="0" applyFont="1" applyBorder="1" applyAlignment="1">
      <alignment horizontal="center"/>
    </xf>
    <xf numFmtId="0" fontId="18" fillId="0" borderId="6" xfId="0" applyFont="1" applyBorder="1" applyAlignment="1">
      <alignment horizontal="center"/>
    </xf>
    <xf numFmtId="0" fontId="18" fillId="0" borderId="7" xfId="0" applyFont="1" applyBorder="1" applyAlignment="1">
      <alignment horizontal="center"/>
    </xf>
    <xf numFmtId="2" fontId="18" fillId="2" borderId="1" xfId="0" applyNumberFormat="1" applyFont="1" applyFill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5" fillId="2" borderId="0" xfId="0" applyFont="1" applyFill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left" vertical="center"/>
    </xf>
    <xf numFmtId="0" fontId="18" fillId="0" borderId="1" xfId="0" applyFont="1" applyBorder="1" applyAlignment="1">
      <alignment horizontal="center" vertical="center"/>
    </xf>
    <xf numFmtId="0" fontId="19" fillId="3" borderId="2" xfId="0" applyFont="1" applyFill="1" applyBorder="1" applyAlignment="1">
      <alignment horizontal="center" vertical="center" wrapText="1"/>
    </xf>
    <xf numFmtId="0" fontId="19" fillId="3" borderId="4" xfId="0" applyFont="1" applyFill="1" applyBorder="1" applyAlignment="1">
      <alignment horizontal="center" vertical="center" wrapText="1"/>
    </xf>
    <xf numFmtId="0" fontId="18" fillId="0" borderId="1" xfId="0" quotePrefix="1" applyFont="1" applyBorder="1" applyAlignment="1">
      <alignment horizontal="center" vertical="center" wrapText="1"/>
    </xf>
    <xf numFmtId="164" fontId="18" fillId="0" borderId="1" xfId="2" applyFont="1" applyBorder="1" applyAlignment="1">
      <alignment horizontal="center" vertical="center"/>
    </xf>
    <xf numFmtId="0" fontId="18" fillId="0" borderId="1" xfId="0" applyFont="1" applyBorder="1" applyAlignment="1">
      <alignment horizontal="left" vertical="center" wrapText="1"/>
    </xf>
    <xf numFmtId="0" fontId="18" fillId="0" borderId="8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9" fillId="3" borderId="2" xfId="0" applyFont="1" applyFill="1" applyBorder="1" applyAlignment="1">
      <alignment horizontal="center"/>
    </xf>
    <xf numFmtId="0" fontId="19" fillId="3" borderId="4" xfId="0" applyFont="1" applyFill="1" applyBorder="1" applyAlignment="1">
      <alignment horizontal="center"/>
    </xf>
    <xf numFmtId="3" fontId="21" fillId="3" borderId="2" xfId="0" applyNumberFormat="1" applyFont="1" applyFill="1" applyBorder="1" applyAlignment="1">
      <alignment horizontal="center" vertical="center" wrapText="1"/>
    </xf>
    <xf numFmtId="3" fontId="21" fillId="3" borderId="4" xfId="0" applyNumberFormat="1" applyFont="1" applyFill="1" applyBorder="1" applyAlignment="1">
      <alignment horizontal="center" vertical="center" wrapText="1"/>
    </xf>
    <xf numFmtId="3" fontId="21" fillId="3" borderId="35" xfId="0" applyNumberFormat="1" applyFont="1" applyFill="1" applyBorder="1" applyAlignment="1">
      <alignment horizontal="center" vertical="center" wrapText="1"/>
    </xf>
    <xf numFmtId="3" fontId="21" fillId="3" borderId="36" xfId="0" applyNumberFormat="1" applyFont="1" applyFill="1" applyBorder="1" applyAlignment="1">
      <alignment horizontal="center" vertical="center" wrapText="1"/>
    </xf>
    <xf numFmtId="3" fontId="21" fillId="3" borderId="15" xfId="0" applyNumberFormat="1" applyFont="1" applyFill="1" applyBorder="1" applyAlignment="1">
      <alignment horizontal="center" vertical="center"/>
    </xf>
    <xf numFmtId="3" fontId="21" fillId="3" borderId="13" xfId="0" applyNumberFormat="1" applyFont="1" applyFill="1" applyBorder="1" applyAlignment="1">
      <alignment horizontal="center" vertical="center"/>
    </xf>
    <xf numFmtId="0" fontId="16" fillId="5" borderId="42" xfId="0" applyFont="1" applyFill="1" applyBorder="1" applyAlignment="1">
      <alignment horizontal="center" vertical="center" wrapText="1"/>
    </xf>
    <xf numFmtId="0" fontId="16" fillId="5" borderId="34" xfId="0" applyFont="1" applyFill="1" applyBorder="1" applyAlignment="1">
      <alignment horizontal="center" vertical="center" wrapText="1"/>
    </xf>
    <xf numFmtId="0" fontId="27" fillId="10" borderId="11" xfId="0" applyFont="1" applyFill="1" applyBorder="1" applyAlignment="1">
      <alignment horizontal="center" vertical="center" wrapText="1"/>
    </xf>
    <xf numFmtId="0" fontId="27" fillId="10" borderId="12" xfId="0" applyFont="1" applyFill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top"/>
    </xf>
    <xf numFmtId="0" fontId="25" fillId="0" borderId="27" xfId="0" applyFont="1" applyBorder="1" applyAlignment="1">
      <alignment horizontal="center" vertical="top"/>
    </xf>
    <xf numFmtId="0" fontId="25" fillId="7" borderId="48" xfId="0" applyFont="1" applyFill="1" applyBorder="1" applyAlignment="1">
      <alignment horizontal="left" vertical="center" wrapText="1"/>
    </xf>
    <xf numFmtId="0" fontId="25" fillId="7" borderId="40" xfId="0" applyFont="1" applyFill="1" applyBorder="1" applyAlignment="1">
      <alignment horizontal="left" vertical="center" wrapText="1"/>
    </xf>
    <xf numFmtId="0" fontId="0" fillId="11" borderId="12" xfId="0" applyFill="1" applyBorder="1" applyAlignment="1">
      <alignment horizontal="left" vertical="center" wrapText="1"/>
    </xf>
    <xf numFmtId="0" fontId="0" fillId="11" borderId="23" xfId="0" applyFill="1" applyBorder="1" applyAlignment="1">
      <alignment horizontal="left" vertical="center" wrapText="1"/>
    </xf>
    <xf numFmtId="0" fontId="27" fillId="11" borderId="12" xfId="0" applyFont="1" applyFill="1" applyBorder="1" applyAlignment="1">
      <alignment horizontal="left" vertical="center" wrapText="1"/>
    </xf>
    <xf numFmtId="0" fontId="32" fillId="11" borderId="12" xfId="0" applyFont="1" applyFill="1" applyBorder="1" applyAlignment="1">
      <alignment horizontal="left" vertical="center" wrapText="1"/>
    </xf>
    <xf numFmtId="0" fontId="32" fillId="11" borderId="23" xfId="0" applyFont="1" applyFill="1" applyBorder="1" applyAlignment="1">
      <alignment horizontal="left" vertical="center" wrapText="1"/>
    </xf>
    <xf numFmtId="0" fontId="25" fillId="7" borderId="28" xfId="0" applyFont="1" applyFill="1" applyBorder="1" applyAlignment="1">
      <alignment horizontal="left" vertical="center" wrapText="1"/>
    </xf>
    <xf numFmtId="0" fontId="25" fillId="7" borderId="24" xfId="0" applyFont="1" applyFill="1" applyBorder="1" applyAlignment="1">
      <alignment horizontal="left" vertical="center" wrapText="1"/>
    </xf>
    <xf numFmtId="0" fontId="25" fillId="2" borderId="24" xfId="0" applyFont="1" applyFill="1" applyBorder="1" applyAlignment="1">
      <alignment horizontal="left" vertical="center" wrapText="1"/>
    </xf>
    <xf numFmtId="0" fontId="25" fillId="2" borderId="25" xfId="0" applyFont="1" applyFill="1" applyBorder="1" applyAlignment="1">
      <alignment horizontal="left" vertical="center" wrapText="1"/>
    </xf>
    <xf numFmtId="0" fontId="16" fillId="8" borderId="18" xfId="0" applyFont="1" applyFill="1" applyBorder="1" applyAlignment="1">
      <alignment horizontal="center" vertical="center"/>
    </xf>
    <xf numFmtId="0" fontId="16" fillId="8" borderId="30" xfId="0" applyFont="1" applyFill="1" applyBorder="1" applyAlignment="1">
      <alignment horizontal="center" vertical="center"/>
    </xf>
    <xf numFmtId="0" fontId="29" fillId="8" borderId="29" xfId="0" applyFont="1" applyFill="1" applyBorder="1" applyAlignment="1">
      <alignment horizontal="center" vertical="center" wrapText="1"/>
    </xf>
    <xf numFmtId="0" fontId="29" fillId="8" borderId="18" xfId="0" applyFont="1" applyFill="1" applyBorder="1" applyAlignment="1">
      <alignment horizontal="center" vertical="center" wrapText="1"/>
    </xf>
    <xf numFmtId="0" fontId="29" fillId="8" borderId="30" xfId="0" applyFont="1" applyFill="1" applyBorder="1" applyAlignment="1">
      <alignment horizontal="center" vertical="center" wrapText="1"/>
    </xf>
    <xf numFmtId="0" fontId="29" fillId="8" borderId="19" xfId="0" applyFont="1" applyFill="1" applyBorder="1" applyAlignment="1">
      <alignment horizontal="center" vertical="center" wrapText="1"/>
    </xf>
    <xf numFmtId="0" fontId="29" fillId="8" borderId="42" xfId="0" applyFont="1" applyFill="1" applyBorder="1" applyAlignment="1">
      <alignment horizontal="center" vertical="center" wrapText="1"/>
    </xf>
    <xf numFmtId="0" fontId="29" fillId="8" borderId="43" xfId="0" applyFont="1" applyFill="1" applyBorder="1" applyAlignment="1">
      <alignment horizontal="center" vertical="center" wrapText="1"/>
    </xf>
    <xf numFmtId="0" fontId="29" fillId="8" borderId="34" xfId="0" applyFont="1" applyFill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top"/>
    </xf>
    <xf numFmtId="0" fontId="24" fillId="0" borderId="3" xfId="0" applyFont="1" applyBorder="1" applyAlignment="1">
      <alignment horizontal="center" vertical="top"/>
    </xf>
    <xf numFmtId="0" fontId="24" fillId="0" borderId="4" xfId="0" applyFont="1" applyBorder="1" applyAlignment="1">
      <alignment horizontal="center" vertical="top"/>
    </xf>
    <xf numFmtId="0" fontId="24" fillId="0" borderId="35" xfId="0" applyFont="1" applyBorder="1" applyAlignment="1">
      <alignment horizontal="center" vertical="top"/>
    </xf>
    <xf numFmtId="0" fontId="24" fillId="0" borderId="24" xfId="0" applyFont="1" applyBorder="1" applyAlignment="1">
      <alignment horizontal="center" vertical="top"/>
    </xf>
    <xf numFmtId="0" fontId="24" fillId="0" borderId="36" xfId="0" applyFont="1" applyBorder="1" applyAlignment="1">
      <alignment horizontal="center" vertical="top"/>
    </xf>
    <xf numFmtId="0" fontId="31" fillId="7" borderId="17" xfId="0" applyFont="1" applyFill="1" applyBorder="1" applyAlignment="1">
      <alignment horizontal="center" vertical="center" wrapText="1"/>
    </xf>
    <xf numFmtId="0" fontId="31" fillId="7" borderId="1" xfId="0" applyFont="1" applyFill="1" applyBorder="1" applyAlignment="1">
      <alignment horizontal="center" vertical="center" wrapText="1"/>
    </xf>
    <xf numFmtId="0" fontId="31" fillId="7" borderId="31" xfId="0" applyFont="1" applyFill="1" applyBorder="1" applyAlignment="1">
      <alignment horizontal="center" vertical="center" wrapText="1"/>
    </xf>
    <xf numFmtId="0" fontId="31" fillId="7" borderId="9" xfId="0" applyFont="1" applyFill="1" applyBorder="1" applyAlignment="1">
      <alignment horizontal="center" vertical="center" wrapText="1"/>
    </xf>
    <xf numFmtId="0" fontId="31" fillId="7" borderId="32" xfId="0" applyFont="1" applyFill="1" applyBorder="1" applyAlignment="1">
      <alignment horizontal="center" vertical="center" wrapText="1"/>
    </xf>
    <xf numFmtId="0" fontId="31" fillId="7" borderId="33" xfId="0" applyFont="1" applyFill="1" applyBorder="1" applyAlignment="1">
      <alignment horizontal="center" vertical="center" wrapText="1"/>
    </xf>
    <xf numFmtId="0" fontId="31" fillId="7" borderId="37" xfId="0" applyFont="1" applyFill="1" applyBorder="1" applyAlignment="1">
      <alignment horizontal="center" vertical="center" wrapText="1"/>
    </xf>
    <xf numFmtId="0" fontId="31" fillId="7" borderId="38" xfId="0" applyFont="1" applyFill="1" applyBorder="1" applyAlignment="1">
      <alignment horizontal="center" vertical="center" wrapText="1"/>
    </xf>
    <xf numFmtId="0" fontId="25" fillId="7" borderId="12" xfId="0" applyFont="1" applyFill="1" applyBorder="1" applyAlignment="1">
      <alignment horizontal="center" vertical="top" wrapText="1"/>
    </xf>
    <xf numFmtId="0" fontId="25" fillId="7" borderId="20" xfId="0" applyFont="1" applyFill="1" applyBorder="1" applyAlignment="1">
      <alignment horizontal="left" vertical="center" wrapText="1"/>
    </xf>
    <xf numFmtId="0" fontId="25" fillId="7" borderId="47" xfId="0" applyFont="1" applyFill="1" applyBorder="1" applyAlignment="1">
      <alignment horizontal="left" vertical="center" wrapText="1"/>
    </xf>
    <xf numFmtId="0" fontId="21" fillId="3" borderId="11" xfId="0" applyFont="1" applyFill="1" applyBorder="1" applyAlignment="1">
      <alignment horizontal="center" vertical="center"/>
    </xf>
    <xf numFmtId="0" fontId="21" fillId="3" borderId="12" xfId="0" applyFont="1" applyFill="1" applyBorder="1" applyAlignment="1">
      <alignment horizontal="center" vertical="center"/>
    </xf>
    <xf numFmtId="0" fontId="21" fillId="3" borderId="13" xfId="0" applyFont="1" applyFill="1" applyBorder="1" applyAlignment="1">
      <alignment horizontal="center" vertical="center"/>
    </xf>
    <xf numFmtId="0" fontId="29" fillId="8" borderId="44" xfId="0" applyFont="1" applyFill="1" applyBorder="1" applyAlignment="1">
      <alignment horizontal="center" vertical="center" wrapText="1"/>
    </xf>
    <xf numFmtId="0" fontId="16" fillId="8" borderId="43" xfId="0" applyFont="1" applyFill="1" applyBorder="1" applyAlignment="1">
      <alignment horizontal="center" vertical="center"/>
    </xf>
    <xf numFmtId="0" fontId="16" fillId="8" borderId="34" xfId="0" applyFont="1" applyFill="1" applyBorder="1" applyAlignment="1">
      <alignment horizontal="center" vertical="center"/>
    </xf>
    <xf numFmtId="0" fontId="0" fillId="11" borderId="11" xfId="0" applyFill="1" applyBorder="1" applyAlignment="1">
      <alignment horizontal="left" vertical="center" wrapText="1"/>
    </xf>
    <xf numFmtId="0" fontId="25" fillId="7" borderId="17" xfId="0" applyFont="1" applyFill="1" applyBorder="1" applyAlignment="1">
      <alignment horizontal="left" vertical="center" wrapText="1"/>
    </xf>
    <xf numFmtId="0" fontId="25" fillId="7" borderId="21" xfId="0" applyFont="1" applyFill="1" applyBorder="1" applyAlignment="1">
      <alignment horizontal="left" vertical="center" wrapText="1"/>
    </xf>
    <xf numFmtId="0" fontId="25" fillId="7" borderId="26" xfId="0" applyFont="1" applyFill="1" applyBorder="1" applyAlignment="1">
      <alignment horizontal="left" vertical="center" wrapText="1"/>
    </xf>
    <xf numFmtId="0" fontId="25" fillId="7" borderId="3" xfId="0" applyFont="1" applyFill="1" applyBorder="1" applyAlignment="1">
      <alignment horizontal="left" vertical="center" wrapText="1"/>
    </xf>
    <xf numFmtId="0" fontId="25" fillId="0" borderId="3" xfId="0" applyFont="1" applyBorder="1" applyAlignment="1">
      <alignment horizontal="justify" vertical="top"/>
    </xf>
    <xf numFmtId="0" fontId="25" fillId="0" borderId="46" xfId="0" applyFont="1" applyBorder="1" applyAlignment="1">
      <alignment horizontal="justify" vertical="top"/>
    </xf>
    <xf numFmtId="0" fontId="25" fillId="0" borderId="27" xfId="0" applyFont="1" applyBorder="1" applyAlignment="1">
      <alignment horizontal="justify" vertical="top"/>
    </xf>
    <xf numFmtId="0" fontId="25" fillId="0" borderId="18" xfId="0" applyFont="1" applyBorder="1" applyAlignment="1">
      <alignment horizontal="justify" vertical="top"/>
    </xf>
    <xf numFmtId="0" fontId="25" fillId="0" borderId="19" xfId="0" applyFont="1" applyBorder="1" applyAlignment="1">
      <alignment horizontal="justify" vertical="top"/>
    </xf>
    <xf numFmtId="0" fontId="25" fillId="0" borderId="43" xfId="0" applyFont="1" applyBorder="1" applyAlignment="1">
      <alignment horizontal="justify" vertical="top"/>
    </xf>
    <xf numFmtId="0" fontId="25" fillId="7" borderId="22" xfId="0" applyFont="1" applyFill="1" applyBorder="1" applyAlignment="1">
      <alignment horizontal="left" vertical="center" wrapText="1"/>
    </xf>
    <xf numFmtId="0" fontId="25" fillId="7" borderId="18" xfId="0" applyFont="1" applyFill="1" applyBorder="1" applyAlignment="1">
      <alignment horizontal="left" vertical="center" wrapText="1"/>
    </xf>
    <xf numFmtId="0" fontId="28" fillId="9" borderId="11" xfId="0" applyFont="1" applyFill="1" applyBorder="1" applyAlignment="1">
      <alignment horizontal="center"/>
    </xf>
    <xf numFmtId="0" fontId="28" fillId="9" borderId="12" xfId="0" applyFont="1" applyFill="1" applyBorder="1" applyAlignment="1">
      <alignment horizontal="center"/>
    </xf>
    <xf numFmtId="0" fontId="28" fillId="9" borderId="23" xfId="0" applyFont="1" applyFill="1" applyBorder="1" applyAlignment="1">
      <alignment horizontal="center"/>
    </xf>
    <xf numFmtId="0" fontId="25" fillId="7" borderId="28" xfId="0" applyFont="1" applyFill="1" applyBorder="1" applyAlignment="1">
      <alignment horizontal="left" vertical="top" wrapText="1"/>
    </xf>
    <xf numFmtId="0" fontId="25" fillId="7" borderId="24" xfId="0" applyFont="1" applyFill="1" applyBorder="1" applyAlignment="1">
      <alignment horizontal="left" vertical="top" wrapText="1"/>
    </xf>
    <xf numFmtId="0" fontId="25" fillId="7" borderId="26" xfId="0" applyFont="1" applyFill="1" applyBorder="1" applyAlignment="1">
      <alignment horizontal="left" vertical="center"/>
    </xf>
    <xf numFmtId="0" fontId="25" fillId="7" borderId="3" xfId="0" applyFont="1" applyFill="1" applyBorder="1" applyAlignment="1">
      <alignment horizontal="left" vertical="center"/>
    </xf>
    <xf numFmtId="0" fontId="25" fillId="7" borderId="18" xfId="0" applyFont="1" applyFill="1" applyBorder="1" applyAlignment="1">
      <alignment horizontal="left" vertical="center"/>
    </xf>
    <xf numFmtId="0" fontId="25" fillId="7" borderId="19" xfId="0" applyFont="1" applyFill="1" applyBorder="1" applyAlignment="1">
      <alignment horizontal="left" vertical="center"/>
    </xf>
    <xf numFmtId="0" fontId="25" fillId="7" borderId="3" xfId="0" applyFont="1" applyFill="1" applyBorder="1" applyAlignment="1">
      <alignment horizontal="justify" vertical="center"/>
    </xf>
    <xf numFmtId="0" fontId="25" fillId="7" borderId="27" xfId="0" applyFont="1" applyFill="1" applyBorder="1" applyAlignment="1">
      <alignment horizontal="justify" vertical="center"/>
    </xf>
    <xf numFmtId="0" fontId="20" fillId="0" borderId="2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25" fillId="0" borderId="24" xfId="0" applyFont="1" applyBorder="1" applyAlignment="1">
      <alignment horizontal="justify" vertical="top"/>
    </xf>
    <xf numFmtId="0" fontId="25" fillId="0" borderId="25" xfId="0" applyFont="1" applyBorder="1" applyAlignment="1">
      <alignment horizontal="justify" vertical="top"/>
    </xf>
    <xf numFmtId="0" fontId="16" fillId="8" borderId="41" xfId="0" applyFont="1" applyFill="1" applyBorder="1" applyAlignment="1">
      <alignment horizontal="center" vertical="center" wrapText="1"/>
    </xf>
    <xf numFmtId="0" fontId="16" fillId="8" borderId="7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6" fillId="10" borderId="11" xfId="0" applyFont="1" applyFill="1" applyBorder="1" applyAlignment="1">
      <alignment horizontal="left" vertical="center"/>
    </xf>
    <xf numFmtId="0" fontId="36" fillId="10" borderId="12" xfId="0" applyFont="1" applyFill="1" applyBorder="1" applyAlignment="1">
      <alignment horizontal="left" vertical="center"/>
    </xf>
    <xf numFmtId="0" fontId="36" fillId="10" borderId="23" xfId="0" applyFont="1" applyFill="1" applyBorder="1" applyAlignment="1">
      <alignment horizontal="left" vertical="center"/>
    </xf>
    <xf numFmtId="0" fontId="30" fillId="10" borderId="12" xfId="0" applyFont="1" applyFill="1" applyBorder="1" applyAlignment="1">
      <alignment horizontal="left" vertical="center" wrapText="1"/>
    </xf>
    <xf numFmtId="0" fontId="27" fillId="10" borderId="12" xfId="0" applyFont="1" applyFill="1" applyBorder="1" applyAlignment="1">
      <alignment horizontal="left" vertical="center" wrapText="1"/>
    </xf>
    <xf numFmtId="0" fontId="27" fillId="10" borderId="23" xfId="0" applyFont="1" applyFill="1" applyBorder="1" applyAlignment="1">
      <alignment horizontal="left" vertical="center" wrapText="1"/>
    </xf>
  </cellXfs>
  <cellStyles count="4">
    <cellStyle name="Millares" xfId="2" builtinId="3"/>
    <cellStyle name="Millares 2" xfId="3" xr:uid="{00000000-0005-0000-0000-000001000000}"/>
    <cellStyle name="Normal" xfId="0" builtinId="0"/>
    <cellStyle name="Normal 2" xfId="1" xr:uid="{00000000-0005-0000-0000-000003000000}"/>
  </cellStyles>
  <dxfs count="0"/>
  <tableStyles count="0" defaultTableStyle="TableStyleMedium2" defaultPivotStyle="PivotStyleLight16"/>
  <colors>
    <mruColors>
      <color rgb="FF3333CC"/>
      <color rgb="FFFFFFCC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pageSetUpPr fitToPage="1"/>
  </sheetPr>
  <dimension ref="A1:N25"/>
  <sheetViews>
    <sheetView zoomScale="60" zoomScaleNormal="60" workbookViewId="0">
      <pane xSplit="5" ySplit="7" topLeftCell="F14" activePane="bottomRight" state="frozen"/>
      <selection pane="topRight" activeCell="F1" sqref="F1"/>
      <selection pane="bottomLeft" activeCell="A8" sqref="A8"/>
      <selection pane="bottomRight" activeCell="B16" sqref="B16:C16"/>
    </sheetView>
  </sheetViews>
  <sheetFormatPr baseColWidth="10" defaultColWidth="11.42578125" defaultRowHeight="14.25" x14ac:dyDescent="0.2"/>
  <cols>
    <col min="1" max="1" width="6.42578125" style="1" customWidth="1"/>
    <col min="2" max="2" width="8.42578125" style="1" customWidth="1"/>
    <col min="3" max="3" width="54.7109375" style="1" customWidth="1"/>
    <col min="4" max="4" width="14.42578125" style="11" customWidth="1"/>
    <col min="5" max="5" width="14.42578125" style="1" customWidth="1"/>
    <col min="6" max="6" width="79.140625" style="1" customWidth="1"/>
    <col min="7" max="7" width="10.42578125" style="1" customWidth="1"/>
    <col min="8" max="8" width="8.5703125" style="1" customWidth="1"/>
    <col min="9" max="9" width="79.140625" style="1" customWidth="1"/>
    <col min="10" max="10" width="10.42578125" style="1" customWidth="1"/>
    <col min="11" max="11" width="8.5703125" style="1" customWidth="1"/>
    <col min="12" max="12" width="79.140625" style="1" customWidth="1"/>
    <col min="13" max="13" width="10.42578125" style="1" customWidth="1"/>
    <col min="14" max="14" width="8.5703125" style="1" customWidth="1"/>
    <col min="15" max="16384" width="11.42578125" style="1"/>
  </cols>
  <sheetData>
    <row r="1" spans="1:14" ht="14.25" customHeight="1" x14ac:dyDescent="0.2">
      <c r="A1" s="113" t="s">
        <v>0</v>
      </c>
      <c r="B1" s="113"/>
      <c r="C1" s="113"/>
      <c r="D1" s="113"/>
      <c r="E1" s="113"/>
      <c r="F1" s="13"/>
      <c r="G1" s="13"/>
      <c r="H1" s="13"/>
      <c r="I1" s="13"/>
      <c r="J1" s="13"/>
      <c r="K1" s="13"/>
      <c r="L1" s="13"/>
      <c r="M1" s="13"/>
      <c r="N1" s="13"/>
    </row>
    <row r="2" spans="1:14" x14ac:dyDescent="0.2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</row>
    <row r="3" spans="1:14" ht="42.75" customHeight="1" x14ac:dyDescent="0.2">
      <c r="A3" s="114" t="s">
        <v>1</v>
      </c>
      <c r="B3" s="114"/>
      <c r="C3" s="115" t="s">
        <v>2</v>
      </c>
      <c r="D3" s="115"/>
      <c r="E3" s="115"/>
      <c r="F3" s="115"/>
      <c r="G3" s="115"/>
      <c r="H3" s="115"/>
      <c r="I3" s="4"/>
      <c r="J3" s="4"/>
      <c r="K3" s="4"/>
      <c r="L3" s="4"/>
      <c r="M3" s="4"/>
      <c r="N3" s="4"/>
    </row>
    <row r="4" spans="1:14" ht="42.75" customHeight="1" x14ac:dyDescent="0.2">
      <c r="A4" s="114" t="s">
        <v>3</v>
      </c>
      <c r="B4" s="114"/>
      <c r="C4" s="115" t="s">
        <v>4</v>
      </c>
      <c r="D4" s="115"/>
      <c r="E4" s="115"/>
      <c r="F4" s="115"/>
      <c r="G4" s="115"/>
      <c r="H4" s="115"/>
      <c r="I4" s="4"/>
      <c r="J4" s="4"/>
      <c r="K4" s="4"/>
      <c r="L4" s="4"/>
      <c r="M4" s="4"/>
      <c r="N4" s="4"/>
    </row>
    <row r="5" spans="1:14" ht="15.75" customHeight="1" x14ac:dyDescent="0.2">
      <c r="A5" s="3"/>
      <c r="B5" s="3"/>
      <c r="C5" s="4"/>
      <c r="D5" s="10"/>
      <c r="E5" s="4"/>
      <c r="F5" s="4"/>
      <c r="G5" s="4"/>
      <c r="H5" s="4"/>
      <c r="I5" s="4"/>
      <c r="J5" s="4"/>
      <c r="K5" s="4"/>
      <c r="L5" s="4"/>
      <c r="M5" s="4"/>
      <c r="N5" s="4"/>
    </row>
    <row r="6" spans="1:14" ht="61.5" customHeight="1" x14ac:dyDescent="0.2">
      <c r="A6" s="5" t="s">
        <v>5</v>
      </c>
      <c r="B6" s="104" t="s">
        <v>6</v>
      </c>
      <c r="C6" s="106"/>
      <c r="D6" s="5" t="s">
        <v>7</v>
      </c>
      <c r="E6" s="5" t="s">
        <v>8</v>
      </c>
      <c r="F6" s="104" t="s">
        <v>9</v>
      </c>
      <c r="G6" s="105"/>
      <c r="H6" s="106"/>
      <c r="I6" s="104" t="s">
        <v>10</v>
      </c>
      <c r="J6" s="105"/>
      <c r="K6" s="106"/>
      <c r="L6" s="104" t="s">
        <v>11</v>
      </c>
      <c r="M6" s="105"/>
      <c r="N6" s="106"/>
    </row>
    <row r="7" spans="1:14" ht="15" customHeight="1" x14ac:dyDescent="0.2">
      <c r="A7" s="107">
        <v>1</v>
      </c>
      <c r="B7" s="93" t="s">
        <v>12</v>
      </c>
      <c r="C7" s="108"/>
      <c r="D7" s="108"/>
      <c r="E7" s="94"/>
      <c r="F7" s="93"/>
      <c r="G7" s="94"/>
      <c r="H7" s="8">
        <f>+G9+G10</f>
        <v>8</v>
      </c>
      <c r="I7" s="93"/>
      <c r="J7" s="94"/>
      <c r="K7" s="8">
        <f>+J9+J10</f>
        <v>23</v>
      </c>
      <c r="L7" s="93"/>
      <c r="M7" s="94"/>
      <c r="N7" s="8">
        <f>+M9+M10</f>
        <v>13</v>
      </c>
    </row>
    <row r="8" spans="1:14" ht="66" customHeight="1" x14ac:dyDescent="0.2">
      <c r="A8" s="107"/>
      <c r="B8" s="109" t="s">
        <v>13</v>
      </c>
      <c r="C8" s="110"/>
      <c r="D8" s="15" t="s">
        <v>14</v>
      </c>
      <c r="E8" s="111">
        <f>+SUM(D9:D10)</f>
        <v>27</v>
      </c>
      <c r="F8" s="16" t="s">
        <v>15</v>
      </c>
      <c r="G8" s="99" t="s">
        <v>16</v>
      </c>
      <c r="H8" s="100"/>
      <c r="I8" s="16" t="s">
        <v>17</v>
      </c>
      <c r="J8" s="99" t="s">
        <v>16</v>
      </c>
      <c r="K8" s="100"/>
      <c r="L8" s="16" t="s">
        <v>18</v>
      </c>
      <c r="M8" s="99" t="s">
        <v>16</v>
      </c>
      <c r="N8" s="100"/>
    </row>
    <row r="9" spans="1:14" ht="72" customHeight="1" x14ac:dyDescent="0.2">
      <c r="A9" s="107"/>
      <c r="B9" s="118" t="s">
        <v>19</v>
      </c>
      <c r="C9" s="110"/>
      <c r="D9" s="44">
        <v>15</v>
      </c>
      <c r="E9" s="112"/>
      <c r="F9" s="16" t="s">
        <v>20</v>
      </c>
      <c r="G9" s="101">
        <v>0</v>
      </c>
      <c r="H9" s="102"/>
      <c r="I9" s="16" t="s">
        <v>21</v>
      </c>
      <c r="J9" s="101">
        <v>15</v>
      </c>
      <c r="K9" s="102"/>
      <c r="L9" s="16" t="s">
        <v>22</v>
      </c>
      <c r="M9" s="101">
        <v>10</v>
      </c>
      <c r="N9" s="102"/>
    </row>
    <row r="10" spans="1:14" ht="115.5" customHeight="1" x14ac:dyDescent="0.2">
      <c r="A10" s="107"/>
      <c r="B10" s="119" t="s">
        <v>23</v>
      </c>
      <c r="C10" s="117"/>
      <c r="D10" s="6">
        <v>12</v>
      </c>
      <c r="E10" s="112"/>
      <c r="F10" s="14" t="s">
        <v>24</v>
      </c>
      <c r="G10" s="101">
        <v>8</v>
      </c>
      <c r="H10" s="102"/>
      <c r="I10" s="14" t="s">
        <v>25</v>
      </c>
      <c r="J10" s="101">
        <v>8</v>
      </c>
      <c r="K10" s="102"/>
      <c r="L10" s="14" t="s">
        <v>26</v>
      </c>
      <c r="M10" s="101">
        <v>3</v>
      </c>
      <c r="N10" s="102"/>
    </row>
    <row r="11" spans="1:14" ht="15" customHeight="1" x14ac:dyDescent="0.2">
      <c r="A11" s="107">
        <v>2</v>
      </c>
      <c r="B11" s="93" t="s">
        <v>27</v>
      </c>
      <c r="C11" s="108"/>
      <c r="D11" s="108"/>
      <c r="E11" s="94"/>
      <c r="F11" s="93" t="s">
        <v>28</v>
      </c>
      <c r="G11" s="94"/>
      <c r="H11" s="8">
        <f>+G13</f>
        <v>5</v>
      </c>
      <c r="I11" s="93" t="s">
        <v>28</v>
      </c>
      <c r="J11" s="94"/>
      <c r="K11" s="8">
        <f>+J13</f>
        <v>5</v>
      </c>
      <c r="L11" s="93" t="s">
        <v>28</v>
      </c>
      <c r="M11" s="94"/>
      <c r="N11" s="8">
        <f>+M13</f>
        <v>2</v>
      </c>
    </row>
    <row r="12" spans="1:14" ht="237.75" customHeight="1" x14ac:dyDescent="0.2">
      <c r="A12" s="107"/>
      <c r="B12" s="116" t="s">
        <v>29</v>
      </c>
      <c r="C12" s="117"/>
      <c r="D12" s="44" t="s">
        <v>14</v>
      </c>
      <c r="E12" s="120">
        <f>SUM(D13)</f>
        <v>5</v>
      </c>
      <c r="F12" s="95" t="s">
        <v>30</v>
      </c>
      <c r="G12" s="99" t="s">
        <v>16</v>
      </c>
      <c r="H12" s="100"/>
      <c r="I12" s="95" t="s">
        <v>31</v>
      </c>
      <c r="J12" s="99" t="s">
        <v>16</v>
      </c>
      <c r="K12" s="100"/>
      <c r="L12" s="95" t="s">
        <v>32</v>
      </c>
      <c r="M12" s="99" t="s">
        <v>16</v>
      </c>
      <c r="N12" s="100"/>
    </row>
    <row r="13" spans="1:14" ht="237.75" customHeight="1" x14ac:dyDescent="0.2">
      <c r="A13" s="107"/>
      <c r="B13" s="116" t="s">
        <v>33</v>
      </c>
      <c r="C13" s="117"/>
      <c r="D13" s="12">
        <v>5</v>
      </c>
      <c r="E13" s="120"/>
      <c r="F13" s="103"/>
      <c r="G13" s="101">
        <v>5</v>
      </c>
      <c r="H13" s="102"/>
      <c r="I13" s="103"/>
      <c r="J13" s="101">
        <v>5</v>
      </c>
      <c r="K13" s="102"/>
      <c r="L13" s="103"/>
      <c r="M13" s="101">
        <v>2</v>
      </c>
      <c r="N13" s="102"/>
    </row>
    <row r="14" spans="1:14" ht="15" customHeight="1" x14ac:dyDescent="0.2">
      <c r="A14" s="107">
        <v>3</v>
      </c>
      <c r="B14" s="93" t="s">
        <v>34</v>
      </c>
      <c r="C14" s="108"/>
      <c r="D14" s="108"/>
      <c r="E14" s="94"/>
      <c r="F14" s="93" t="s">
        <v>35</v>
      </c>
      <c r="G14" s="94"/>
      <c r="H14" s="8">
        <f>+G17+G18</f>
        <v>60</v>
      </c>
      <c r="I14" s="93"/>
      <c r="J14" s="94"/>
      <c r="K14" s="8">
        <f>+J17+J18</f>
        <v>60</v>
      </c>
      <c r="L14" s="93"/>
      <c r="M14" s="94"/>
      <c r="N14" s="8">
        <f>+M17+M18</f>
        <v>60</v>
      </c>
    </row>
    <row r="15" spans="1:14" ht="170.25" customHeight="1" x14ac:dyDescent="0.2">
      <c r="A15" s="107"/>
      <c r="B15" s="116" t="s">
        <v>36</v>
      </c>
      <c r="C15" s="117"/>
      <c r="D15" s="44" t="s">
        <v>14</v>
      </c>
      <c r="E15" s="120">
        <f>+D17+D18</f>
        <v>60</v>
      </c>
      <c r="F15" s="95" t="s">
        <v>37</v>
      </c>
      <c r="G15" s="99" t="s">
        <v>16</v>
      </c>
      <c r="H15" s="100"/>
      <c r="I15" s="95" t="s">
        <v>38</v>
      </c>
      <c r="J15" s="99" t="s">
        <v>16</v>
      </c>
      <c r="K15" s="100"/>
      <c r="L15" s="95" t="s">
        <v>39</v>
      </c>
      <c r="M15" s="99" t="s">
        <v>16</v>
      </c>
      <c r="N15" s="100"/>
    </row>
    <row r="16" spans="1:14" ht="170.25" customHeight="1" x14ac:dyDescent="0.2">
      <c r="A16" s="107"/>
      <c r="B16" s="116" t="s">
        <v>40</v>
      </c>
      <c r="C16" s="117"/>
      <c r="D16" s="44" t="s">
        <v>14</v>
      </c>
      <c r="E16" s="120"/>
      <c r="F16" s="96"/>
      <c r="G16" s="99" t="s">
        <v>16</v>
      </c>
      <c r="H16" s="100"/>
      <c r="I16" s="96"/>
      <c r="J16" s="99" t="s">
        <v>16</v>
      </c>
      <c r="K16" s="100"/>
      <c r="L16" s="96"/>
      <c r="M16" s="99" t="s">
        <v>16</v>
      </c>
      <c r="N16" s="100"/>
    </row>
    <row r="17" spans="1:14" ht="170.25" customHeight="1" x14ac:dyDescent="0.2">
      <c r="A17" s="107"/>
      <c r="B17" s="116" t="s">
        <v>41</v>
      </c>
      <c r="C17" s="117"/>
      <c r="D17" s="44">
        <v>40</v>
      </c>
      <c r="E17" s="120"/>
      <c r="F17" s="97"/>
      <c r="G17" s="101">
        <v>40</v>
      </c>
      <c r="H17" s="102"/>
      <c r="I17" s="97"/>
      <c r="J17" s="101">
        <v>40</v>
      </c>
      <c r="K17" s="102"/>
      <c r="L17" s="97"/>
      <c r="M17" s="101">
        <v>40</v>
      </c>
      <c r="N17" s="102"/>
    </row>
    <row r="18" spans="1:14" ht="170.25" customHeight="1" x14ac:dyDescent="0.2">
      <c r="A18" s="107"/>
      <c r="B18" s="109" t="s">
        <v>42</v>
      </c>
      <c r="C18" s="110"/>
      <c r="D18" s="12">
        <v>20</v>
      </c>
      <c r="E18" s="120"/>
      <c r="F18" s="98"/>
      <c r="G18" s="101">
        <v>20</v>
      </c>
      <c r="H18" s="102"/>
      <c r="I18" s="98"/>
      <c r="J18" s="101">
        <v>20</v>
      </c>
      <c r="K18" s="102"/>
      <c r="L18" s="98"/>
      <c r="M18" s="101">
        <v>20</v>
      </c>
      <c r="N18" s="102"/>
    </row>
    <row r="19" spans="1:14" ht="15" customHeight="1" x14ac:dyDescent="0.2">
      <c r="A19" s="107">
        <v>4</v>
      </c>
      <c r="B19" s="93" t="s">
        <v>43</v>
      </c>
      <c r="C19" s="108"/>
      <c r="D19" s="108"/>
      <c r="E19" s="94"/>
      <c r="F19" s="93" t="s">
        <v>44</v>
      </c>
      <c r="G19" s="94"/>
      <c r="H19" s="8">
        <f>+SUM(H20:H23)</f>
        <v>8</v>
      </c>
      <c r="I19" s="93" t="s">
        <v>44</v>
      </c>
      <c r="J19" s="94"/>
      <c r="K19" s="8">
        <f>+SUM(K20:K23)</f>
        <v>8</v>
      </c>
      <c r="L19" s="93" t="s">
        <v>44</v>
      </c>
      <c r="M19" s="94"/>
      <c r="N19" s="8">
        <f>+SUM(N20:N23)</f>
        <v>8</v>
      </c>
    </row>
    <row r="20" spans="1:14" ht="26.25" customHeight="1" x14ac:dyDescent="0.2">
      <c r="A20" s="107"/>
      <c r="B20" s="116" t="s">
        <v>45</v>
      </c>
      <c r="C20" s="117"/>
      <c r="D20" s="44">
        <v>2</v>
      </c>
      <c r="E20" s="121">
        <f>SUM(D20:D23)</f>
        <v>8</v>
      </c>
      <c r="F20" s="91" t="s">
        <v>45</v>
      </c>
      <c r="G20" s="92"/>
      <c r="H20" s="44">
        <v>2</v>
      </c>
      <c r="I20" s="91" t="s">
        <v>45</v>
      </c>
      <c r="J20" s="92"/>
      <c r="K20" s="44">
        <v>2</v>
      </c>
      <c r="L20" s="91" t="s">
        <v>45</v>
      </c>
      <c r="M20" s="92"/>
      <c r="N20" s="44">
        <v>2</v>
      </c>
    </row>
    <row r="21" spans="1:14" ht="26.25" customHeight="1" x14ac:dyDescent="0.2">
      <c r="A21" s="107"/>
      <c r="B21" s="116" t="s">
        <v>46</v>
      </c>
      <c r="C21" s="117"/>
      <c r="D21" s="12">
        <v>2</v>
      </c>
      <c r="E21" s="122"/>
      <c r="F21" s="91" t="s">
        <v>47</v>
      </c>
      <c r="G21" s="92"/>
      <c r="H21" s="44">
        <v>2</v>
      </c>
      <c r="I21" s="91" t="s">
        <v>47</v>
      </c>
      <c r="J21" s="92"/>
      <c r="K21" s="44">
        <v>2</v>
      </c>
      <c r="L21" s="91" t="s">
        <v>47</v>
      </c>
      <c r="M21" s="92"/>
      <c r="N21" s="44">
        <v>2</v>
      </c>
    </row>
    <row r="22" spans="1:14" ht="26.25" customHeight="1" x14ac:dyDescent="0.2">
      <c r="A22" s="107"/>
      <c r="B22" s="116" t="s">
        <v>48</v>
      </c>
      <c r="C22" s="117"/>
      <c r="D22" s="44">
        <v>2</v>
      </c>
      <c r="E22" s="122"/>
      <c r="F22" s="91" t="s">
        <v>48</v>
      </c>
      <c r="G22" s="92"/>
      <c r="H22" s="44">
        <v>2</v>
      </c>
      <c r="I22" s="91" t="s">
        <v>48</v>
      </c>
      <c r="J22" s="92"/>
      <c r="K22" s="44">
        <v>2</v>
      </c>
      <c r="L22" s="91" t="s">
        <v>48</v>
      </c>
      <c r="M22" s="92"/>
      <c r="N22" s="44">
        <v>2</v>
      </c>
    </row>
    <row r="23" spans="1:14" ht="26.25" customHeight="1" x14ac:dyDescent="0.2">
      <c r="A23" s="107"/>
      <c r="B23" s="116" t="s">
        <v>49</v>
      </c>
      <c r="C23" s="117"/>
      <c r="D23" s="12">
        <v>2</v>
      </c>
      <c r="E23" s="123"/>
      <c r="F23" s="91" t="s">
        <v>49</v>
      </c>
      <c r="G23" s="92"/>
      <c r="H23" s="44">
        <v>2</v>
      </c>
      <c r="I23" s="91" t="s">
        <v>49</v>
      </c>
      <c r="J23" s="92"/>
      <c r="K23" s="44">
        <v>2</v>
      </c>
      <c r="L23" s="91" t="s">
        <v>49</v>
      </c>
      <c r="M23" s="92"/>
      <c r="N23" s="44">
        <v>2</v>
      </c>
    </row>
    <row r="24" spans="1:14" ht="15.75" customHeight="1" x14ac:dyDescent="0.2">
      <c r="A24" s="93" t="s">
        <v>50</v>
      </c>
      <c r="B24" s="108"/>
      <c r="C24" s="108"/>
      <c r="D24" s="94"/>
      <c r="E24" s="7">
        <f>E8+E12+E15+E20</f>
        <v>100</v>
      </c>
      <c r="F24" s="93" t="s">
        <v>51</v>
      </c>
      <c r="G24" s="94"/>
      <c r="H24" s="7">
        <f>+H7+H11+H14+H19</f>
        <v>81</v>
      </c>
      <c r="I24" s="93" t="s">
        <v>51</v>
      </c>
      <c r="J24" s="94"/>
      <c r="K24" s="7">
        <f>+K7+K11+K14+K19</f>
        <v>96</v>
      </c>
      <c r="L24" s="93" t="s">
        <v>51</v>
      </c>
      <c r="M24" s="94"/>
      <c r="N24" s="7">
        <f>+N7+N11+N14+N19</f>
        <v>83</v>
      </c>
    </row>
    <row r="25" spans="1:14" x14ac:dyDescent="0.2">
      <c r="A25" s="2"/>
      <c r="B25" s="2"/>
    </row>
  </sheetData>
  <mergeCells count="95">
    <mergeCell ref="I24:J24"/>
    <mergeCell ref="J8:K8"/>
    <mergeCell ref="J9:K9"/>
    <mergeCell ref="J10:K10"/>
    <mergeCell ref="I11:J11"/>
    <mergeCell ref="I12:I13"/>
    <mergeCell ref="J12:K12"/>
    <mergeCell ref="J13:K13"/>
    <mergeCell ref="I14:J14"/>
    <mergeCell ref="I15:I18"/>
    <mergeCell ref="J15:K15"/>
    <mergeCell ref="J16:K16"/>
    <mergeCell ref="J17:K17"/>
    <mergeCell ref="J18:K18"/>
    <mergeCell ref="I19:J19"/>
    <mergeCell ref="I20:J20"/>
    <mergeCell ref="E20:E23"/>
    <mergeCell ref="F20:G20"/>
    <mergeCell ref="I23:J23"/>
    <mergeCell ref="I21:J21"/>
    <mergeCell ref="I22:J22"/>
    <mergeCell ref="F15:F18"/>
    <mergeCell ref="G15:H15"/>
    <mergeCell ref="B16:C16"/>
    <mergeCell ref="G16:H16"/>
    <mergeCell ref="A24:D24"/>
    <mergeCell ref="F24:G24"/>
    <mergeCell ref="B21:C21"/>
    <mergeCell ref="F21:G21"/>
    <mergeCell ref="B22:C22"/>
    <mergeCell ref="F22:G22"/>
    <mergeCell ref="B23:C23"/>
    <mergeCell ref="F23:G23"/>
    <mergeCell ref="A19:A23"/>
    <mergeCell ref="B19:E19"/>
    <mergeCell ref="F19:G19"/>
    <mergeCell ref="B20:C20"/>
    <mergeCell ref="A14:A18"/>
    <mergeCell ref="B14:E14"/>
    <mergeCell ref="F14:G14"/>
    <mergeCell ref="B15:C15"/>
    <mergeCell ref="A11:A13"/>
    <mergeCell ref="B11:E11"/>
    <mergeCell ref="F11:G11"/>
    <mergeCell ref="B12:C12"/>
    <mergeCell ref="B17:C17"/>
    <mergeCell ref="B18:C18"/>
    <mergeCell ref="E12:E13"/>
    <mergeCell ref="F12:F13"/>
    <mergeCell ref="G12:H12"/>
    <mergeCell ref="G17:H17"/>
    <mergeCell ref="G18:H18"/>
    <mergeCell ref="E15:E18"/>
    <mergeCell ref="B13:C13"/>
    <mergeCell ref="G9:H9"/>
    <mergeCell ref="G10:H10"/>
    <mergeCell ref="B9:C9"/>
    <mergeCell ref="B10:C10"/>
    <mergeCell ref="G13:H13"/>
    <mergeCell ref="A1:E1"/>
    <mergeCell ref="A3:B3"/>
    <mergeCell ref="A4:B4"/>
    <mergeCell ref="C3:H3"/>
    <mergeCell ref="C4:H4"/>
    <mergeCell ref="F6:H6"/>
    <mergeCell ref="I6:K6"/>
    <mergeCell ref="A7:A10"/>
    <mergeCell ref="B7:E7"/>
    <mergeCell ref="F7:G7"/>
    <mergeCell ref="I7:J7"/>
    <mergeCell ref="B8:C8"/>
    <mergeCell ref="E8:E10"/>
    <mergeCell ref="B6:C6"/>
    <mergeCell ref="G8:H8"/>
    <mergeCell ref="L6:N6"/>
    <mergeCell ref="L7:M7"/>
    <mergeCell ref="M8:N8"/>
    <mergeCell ref="M9:N9"/>
    <mergeCell ref="M10:N10"/>
    <mergeCell ref="L11:M11"/>
    <mergeCell ref="L12:L13"/>
    <mergeCell ref="M12:N12"/>
    <mergeCell ref="M13:N13"/>
    <mergeCell ref="L14:M14"/>
    <mergeCell ref="L15:L18"/>
    <mergeCell ref="M15:N15"/>
    <mergeCell ref="M16:N16"/>
    <mergeCell ref="M17:N17"/>
    <mergeCell ref="M18:N18"/>
    <mergeCell ref="L23:M23"/>
    <mergeCell ref="L24:M24"/>
    <mergeCell ref="L19:M19"/>
    <mergeCell ref="L20:M20"/>
    <mergeCell ref="L21:M21"/>
    <mergeCell ref="L22:M22"/>
  </mergeCells>
  <printOptions horizontalCentered="1" verticalCentered="1"/>
  <pageMargins left="0.25" right="0.25" top="0.75" bottom="0.75" header="0.3" footer="0.3"/>
  <pageSetup paperSize="8" scale="4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/>
  <dimension ref="A1:N27"/>
  <sheetViews>
    <sheetView workbookViewId="0">
      <selection activeCell="N26" sqref="N26"/>
    </sheetView>
  </sheetViews>
  <sheetFormatPr baseColWidth="10" defaultColWidth="11.42578125" defaultRowHeight="15" x14ac:dyDescent="0.25"/>
  <cols>
    <col min="1" max="1" width="5" bestFit="1" customWidth="1"/>
    <col min="2" max="10" width="2" bestFit="1" customWidth="1"/>
    <col min="11" max="13" width="3" bestFit="1" customWidth="1"/>
  </cols>
  <sheetData>
    <row r="1" spans="1:14" x14ac:dyDescent="0.25">
      <c r="A1">
        <v>1990</v>
      </c>
      <c r="B1">
        <v>1</v>
      </c>
      <c r="C1">
        <v>2</v>
      </c>
      <c r="D1">
        <v>3</v>
      </c>
      <c r="E1">
        <v>4</v>
      </c>
      <c r="F1">
        <v>5</v>
      </c>
      <c r="G1">
        <v>6</v>
      </c>
      <c r="H1">
        <v>7</v>
      </c>
      <c r="I1">
        <v>8</v>
      </c>
      <c r="J1">
        <v>9</v>
      </c>
      <c r="K1">
        <v>10</v>
      </c>
      <c r="L1">
        <v>11</v>
      </c>
      <c r="M1">
        <v>12</v>
      </c>
    </row>
    <row r="2" spans="1:14" x14ac:dyDescent="0.25">
      <c r="A2">
        <v>1991</v>
      </c>
      <c r="N2">
        <f>+SUM(B2:M2)</f>
        <v>0</v>
      </c>
    </row>
    <row r="3" spans="1:14" x14ac:dyDescent="0.25">
      <c r="A3">
        <v>1992</v>
      </c>
      <c r="N3">
        <f t="shared" ref="N3:N24" si="0">+SUM(B3:M3)</f>
        <v>0</v>
      </c>
    </row>
    <row r="4" spans="1:14" x14ac:dyDescent="0.25">
      <c r="A4">
        <v>1993</v>
      </c>
      <c r="N4">
        <f t="shared" si="0"/>
        <v>0</v>
      </c>
    </row>
    <row r="5" spans="1:14" x14ac:dyDescent="0.25">
      <c r="A5">
        <v>1994</v>
      </c>
      <c r="N5">
        <f t="shared" si="0"/>
        <v>0</v>
      </c>
    </row>
    <row r="6" spans="1:14" x14ac:dyDescent="0.25">
      <c r="A6">
        <v>1995</v>
      </c>
      <c r="B6">
        <v>1</v>
      </c>
      <c r="C6">
        <v>1</v>
      </c>
      <c r="D6">
        <v>1</v>
      </c>
      <c r="E6">
        <v>1</v>
      </c>
      <c r="F6">
        <v>1</v>
      </c>
      <c r="G6">
        <v>1</v>
      </c>
      <c r="H6">
        <v>1</v>
      </c>
      <c r="I6">
        <v>1</v>
      </c>
      <c r="J6">
        <v>1</v>
      </c>
      <c r="K6">
        <v>1</v>
      </c>
      <c r="L6">
        <v>1</v>
      </c>
      <c r="M6">
        <v>1</v>
      </c>
      <c r="N6">
        <f t="shared" si="0"/>
        <v>12</v>
      </c>
    </row>
    <row r="7" spans="1:14" x14ac:dyDescent="0.25">
      <c r="A7">
        <v>1996</v>
      </c>
      <c r="B7">
        <v>1</v>
      </c>
      <c r="C7">
        <v>1</v>
      </c>
      <c r="D7">
        <v>1</v>
      </c>
      <c r="E7">
        <v>1</v>
      </c>
      <c r="F7">
        <v>1</v>
      </c>
      <c r="G7">
        <v>1</v>
      </c>
      <c r="H7">
        <v>1</v>
      </c>
      <c r="I7">
        <v>1</v>
      </c>
      <c r="J7">
        <v>1</v>
      </c>
      <c r="K7">
        <v>1</v>
      </c>
      <c r="L7">
        <v>1</v>
      </c>
      <c r="M7">
        <v>1</v>
      </c>
      <c r="N7">
        <f t="shared" si="0"/>
        <v>12</v>
      </c>
    </row>
    <row r="8" spans="1:14" x14ac:dyDescent="0.25">
      <c r="A8">
        <v>1997</v>
      </c>
      <c r="B8">
        <v>1</v>
      </c>
      <c r="C8">
        <v>1</v>
      </c>
      <c r="D8">
        <v>1</v>
      </c>
      <c r="E8">
        <v>1</v>
      </c>
      <c r="F8">
        <v>1</v>
      </c>
      <c r="G8">
        <v>1</v>
      </c>
      <c r="H8">
        <v>1</v>
      </c>
      <c r="I8">
        <v>1</v>
      </c>
      <c r="J8">
        <v>1</v>
      </c>
      <c r="K8">
        <v>1</v>
      </c>
      <c r="L8">
        <v>1</v>
      </c>
      <c r="M8">
        <v>1</v>
      </c>
      <c r="N8">
        <f t="shared" si="0"/>
        <v>12</v>
      </c>
    </row>
    <row r="9" spans="1:14" x14ac:dyDescent="0.25">
      <c r="A9">
        <v>1998</v>
      </c>
      <c r="B9">
        <v>1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J9">
        <v>1</v>
      </c>
      <c r="K9">
        <v>1</v>
      </c>
      <c r="L9">
        <v>1</v>
      </c>
      <c r="M9">
        <v>1</v>
      </c>
      <c r="N9">
        <f t="shared" si="0"/>
        <v>12</v>
      </c>
    </row>
    <row r="10" spans="1:14" x14ac:dyDescent="0.25">
      <c r="A10">
        <v>1999</v>
      </c>
      <c r="B10">
        <v>1</v>
      </c>
      <c r="C10">
        <v>1</v>
      </c>
      <c r="D10">
        <v>1</v>
      </c>
      <c r="E10">
        <v>1</v>
      </c>
      <c r="F10">
        <v>1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  <c r="M10">
        <v>1</v>
      </c>
      <c r="N10">
        <f t="shared" si="0"/>
        <v>12</v>
      </c>
    </row>
    <row r="11" spans="1:14" x14ac:dyDescent="0.25">
      <c r="A11">
        <v>2000</v>
      </c>
      <c r="B11">
        <v>1</v>
      </c>
      <c r="C11">
        <v>1</v>
      </c>
      <c r="D11">
        <v>1</v>
      </c>
      <c r="E11">
        <v>1</v>
      </c>
      <c r="F11">
        <v>1</v>
      </c>
      <c r="G11">
        <v>1</v>
      </c>
      <c r="H11">
        <v>1</v>
      </c>
      <c r="I11">
        <v>1</v>
      </c>
      <c r="J11">
        <v>1</v>
      </c>
      <c r="K11">
        <v>1</v>
      </c>
      <c r="L11">
        <v>1</v>
      </c>
      <c r="M11">
        <v>1</v>
      </c>
      <c r="N11">
        <f t="shared" si="0"/>
        <v>12</v>
      </c>
    </row>
    <row r="12" spans="1:14" x14ac:dyDescent="0.25">
      <c r="A12">
        <v>2001</v>
      </c>
      <c r="B12">
        <v>1</v>
      </c>
      <c r="C12">
        <v>1</v>
      </c>
      <c r="D12">
        <v>1</v>
      </c>
      <c r="E12">
        <v>1</v>
      </c>
      <c r="F12">
        <v>1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f t="shared" si="0"/>
        <v>12</v>
      </c>
    </row>
    <row r="13" spans="1:14" x14ac:dyDescent="0.25">
      <c r="A13">
        <v>2002</v>
      </c>
      <c r="B13">
        <v>1</v>
      </c>
      <c r="C13">
        <v>1</v>
      </c>
      <c r="D13">
        <v>1</v>
      </c>
      <c r="E13">
        <v>1</v>
      </c>
      <c r="F13">
        <v>1</v>
      </c>
      <c r="G13">
        <v>1</v>
      </c>
      <c r="H13">
        <v>1</v>
      </c>
      <c r="I13">
        <v>1</v>
      </c>
      <c r="J13">
        <v>1</v>
      </c>
      <c r="K13">
        <v>1</v>
      </c>
      <c r="L13">
        <v>1</v>
      </c>
      <c r="M13">
        <v>1</v>
      </c>
      <c r="N13">
        <f t="shared" si="0"/>
        <v>12</v>
      </c>
    </row>
    <row r="14" spans="1:14" x14ac:dyDescent="0.25">
      <c r="A14">
        <v>2003</v>
      </c>
      <c r="B14">
        <v>1</v>
      </c>
      <c r="C14">
        <v>1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K14">
        <v>1</v>
      </c>
      <c r="L14">
        <v>1</v>
      </c>
      <c r="M14">
        <v>1</v>
      </c>
      <c r="N14">
        <f t="shared" si="0"/>
        <v>12</v>
      </c>
    </row>
    <row r="15" spans="1:14" x14ac:dyDescent="0.25">
      <c r="A15">
        <v>2004</v>
      </c>
      <c r="B15">
        <v>1</v>
      </c>
      <c r="C15">
        <v>1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  <c r="J15">
        <v>1</v>
      </c>
      <c r="K15">
        <v>1</v>
      </c>
      <c r="L15">
        <v>1</v>
      </c>
      <c r="M15">
        <v>1</v>
      </c>
      <c r="N15">
        <f t="shared" si="0"/>
        <v>12</v>
      </c>
    </row>
    <row r="16" spans="1:14" x14ac:dyDescent="0.25">
      <c r="A16">
        <v>2005</v>
      </c>
      <c r="B16">
        <v>1</v>
      </c>
      <c r="C16">
        <v>1</v>
      </c>
      <c r="D16">
        <v>1</v>
      </c>
      <c r="E16">
        <v>1</v>
      </c>
      <c r="F16">
        <v>1</v>
      </c>
      <c r="G16">
        <v>1</v>
      </c>
      <c r="H16">
        <v>1</v>
      </c>
      <c r="I16">
        <v>1</v>
      </c>
      <c r="J16">
        <v>1</v>
      </c>
      <c r="K16">
        <v>1</v>
      </c>
      <c r="L16">
        <v>1</v>
      </c>
      <c r="M16">
        <v>1</v>
      </c>
      <c r="N16">
        <f t="shared" si="0"/>
        <v>12</v>
      </c>
    </row>
    <row r="17" spans="1:14" x14ac:dyDescent="0.25">
      <c r="A17">
        <v>2006</v>
      </c>
      <c r="B17">
        <v>1</v>
      </c>
      <c r="C17">
        <v>1</v>
      </c>
      <c r="D17">
        <v>1</v>
      </c>
      <c r="E17">
        <v>1</v>
      </c>
      <c r="F17">
        <v>1</v>
      </c>
      <c r="G17">
        <v>1</v>
      </c>
      <c r="H17">
        <v>1</v>
      </c>
      <c r="I17">
        <v>1</v>
      </c>
      <c r="J17">
        <v>1</v>
      </c>
      <c r="K17">
        <v>1</v>
      </c>
      <c r="L17">
        <v>1</v>
      </c>
      <c r="M17">
        <v>1</v>
      </c>
      <c r="N17">
        <f t="shared" si="0"/>
        <v>12</v>
      </c>
    </row>
    <row r="18" spans="1:14" x14ac:dyDescent="0.25">
      <c r="A18">
        <v>2007</v>
      </c>
      <c r="B18">
        <v>1</v>
      </c>
      <c r="C18">
        <v>1</v>
      </c>
      <c r="D18">
        <v>1</v>
      </c>
      <c r="E18">
        <v>1</v>
      </c>
      <c r="F18">
        <v>1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f t="shared" si="0"/>
        <v>12</v>
      </c>
    </row>
    <row r="19" spans="1:14" x14ac:dyDescent="0.25">
      <c r="A19">
        <v>2008</v>
      </c>
      <c r="B19">
        <v>1</v>
      </c>
      <c r="C19">
        <v>1</v>
      </c>
      <c r="D19">
        <v>1</v>
      </c>
      <c r="E19">
        <v>1</v>
      </c>
      <c r="F19">
        <v>1</v>
      </c>
      <c r="G19">
        <v>1</v>
      </c>
      <c r="H19">
        <v>1</v>
      </c>
      <c r="I19">
        <v>1</v>
      </c>
      <c r="J19">
        <v>1</v>
      </c>
      <c r="K19">
        <v>1</v>
      </c>
      <c r="L19">
        <v>1</v>
      </c>
      <c r="M19">
        <v>1</v>
      </c>
      <c r="N19">
        <f t="shared" si="0"/>
        <v>12</v>
      </c>
    </row>
    <row r="20" spans="1:14" x14ac:dyDescent="0.25">
      <c r="A20">
        <v>2009</v>
      </c>
      <c r="B20">
        <v>1</v>
      </c>
      <c r="C20">
        <v>1</v>
      </c>
      <c r="D20">
        <v>1</v>
      </c>
      <c r="E20">
        <v>1</v>
      </c>
      <c r="F20">
        <v>1</v>
      </c>
      <c r="G20">
        <v>1</v>
      </c>
      <c r="H20">
        <v>1</v>
      </c>
      <c r="I20">
        <v>1</v>
      </c>
      <c r="J20">
        <v>1</v>
      </c>
      <c r="K20">
        <v>1</v>
      </c>
      <c r="L20">
        <v>1</v>
      </c>
      <c r="M20">
        <v>1</v>
      </c>
      <c r="N20">
        <f t="shared" si="0"/>
        <v>12</v>
      </c>
    </row>
    <row r="21" spans="1:14" x14ac:dyDescent="0.25">
      <c r="A21">
        <v>2010</v>
      </c>
      <c r="B21">
        <v>1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f t="shared" si="0"/>
        <v>12</v>
      </c>
    </row>
    <row r="22" spans="1:14" x14ac:dyDescent="0.25">
      <c r="A22">
        <v>2011</v>
      </c>
      <c r="B22">
        <v>1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f t="shared" si="0"/>
        <v>12</v>
      </c>
    </row>
    <row r="23" spans="1:14" x14ac:dyDescent="0.25">
      <c r="A23">
        <v>2012</v>
      </c>
      <c r="B23">
        <v>1</v>
      </c>
      <c r="C23">
        <v>1</v>
      </c>
      <c r="D23">
        <v>1</v>
      </c>
      <c r="E23">
        <v>1</v>
      </c>
      <c r="F23">
        <v>1</v>
      </c>
      <c r="G23">
        <v>1</v>
      </c>
      <c r="H23">
        <v>1</v>
      </c>
      <c r="I23">
        <v>1</v>
      </c>
      <c r="J23">
        <v>1</v>
      </c>
      <c r="K23">
        <v>1</v>
      </c>
      <c r="L23">
        <v>1</v>
      </c>
      <c r="M23">
        <v>1</v>
      </c>
      <c r="N23">
        <f t="shared" si="0"/>
        <v>12</v>
      </c>
    </row>
    <row r="24" spans="1:14" x14ac:dyDescent="0.25">
      <c r="A24">
        <v>2013</v>
      </c>
      <c r="B24">
        <v>1</v>
      </c>
      <c r="C24">
        <v>1</v>
      </c>
      <c r="D24">
        <v>1</v>
      </c>
      <c r="E24">
        <v>1</v>
      </c>
      <c r="F24">
        <v>1</v>
      </c>
      <c r="G24">
        <v>1</v>
      </c>
      <c r="H24">
        <v>1</v>
      </c>
      <c r="N24">
        <f t="shared" si="0"/>
        <v>7</v>
      </c>
    </row>
    <row r="25" spans="1:14" x14ac:dyDescent="0.25">
      <c r="N25">
        <f>SUM(N2:N24)</f>
        <v>223</v>
      </c>
    </row>
    <row r="26" spans="1:14" x14ac:dyDescent="0.25">
      <c r="N26">
        <f>+INT(N25/12)</f>
        <v>18</v>
      </c>
    </row>
    <row r="27" spans="1:14" x14ac:dyDescent="0.25">
      <c r="N27">
        <f>+N25-(N26*12)</f>
        <v>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1"/>
  <dimension ref="A1:N31"/>
  <sheetViews>
    <sheetView topLeftCell="B5" workbookViewId="0">
      <selection activeCell="B5" sqref="A1:XFD1048576"/>
    </sheetView>
  </sheetViews>
  <sheetFormatPr baseColWidth="10" defaultColWidth="11.42578125" defaultRowHeight="12.75" x14ac:dyDescent="0.2"/>
  <cols>
    <col min="1" max="1" width="9" style="22" customWidth="1"/>
    <col min="2" max="2" width="70.7109375" style="22" customWidth="1"/>
    <col min="3" max="4" width="7.85546875" style="22" customWidth="1"/>
    <col min="5" max="5" width="65" style="34" customWidth="1"/>
    <col min="6" max="6" width="11.42578125" style="35"/>
    <col min="7" max="7" width="65" style="34" customWidth="1"/>
    <col min="8" max="8" width="11.42578125" style="35"/>
    <col min="9" max="9" width="65" style="34" customWidth="1"/>
    <col min="10" max="10" width="11.42578125" style="35"/>
    <col min="11" max="14" width="11.42578125" style="34"/>
    <col min="15" max="16384" width="11.42578125" style="22"/>
  </cols>
  <sheetData>
    <row r="1" spans="1:14" s="17" customFormat="1" ht="14.25" customHeight="1" x14ac:dyDescent="0.2">
      <c r="A1" s="126" t="s">
        <v>0</v>
      </c>
      <c r="B1" s="126"/>
      <c r="C1" s="126"/>
      <c r="D1" s="126"/>
      <c r="E1" s="13"/>
      <c r="F1" s="30"/>
      <c r="G1" s="13"/>
      <c r="H1" s="30"/>
      <c r="I1" s="13"/>
      <c r="J1" s="30"/>
      <c r="K1" s="33"/>
      <c r="L1" s="33"/>
      <c r="M1" s="33"/>
      <c r="N1" s="33"/>
    </row>
    <row r="2" spans="1:14" s="17" customFormat="1" ht="14.25" x14ac:dyDescent="0.2">
      <c r="A2" s="46"/>
      <c r="B2" s="46"/>
      <c r="C2" s="46"/>
      <c r="D2" s="46"/>
      <c r="E2" s="9"/>
      <c r="F2" s="31"/>
      <c r="G2" s="9"/>
      <c r="H2" s="31"/>
      <c r="I2" s="9"/>
      <c r="J2" s="31"/>
      <c r="K2" s="33"/>
      <c r="L2" s="33"/>
      <c r="M2" s="33"/>
      <c r="N2" s="33"/>
    </row>
    <row r="3" spans="1:14" s="17" customFormat="1" ht="38.25" customHeight="1" x14ac:dyDescent="0.2">
      <c r="A3" s="28" t="s">
        <v>1</v>
      </c>
      <c r="B3" s="135" t="s">
        <v>2</v>
      </c>
      <c r="C3" s="135"/>
      <c r="D3" s="135"/>
      <c r="E3" s="4"/>
      <c r="F3" s="32"/>
      <c r="G3" s="4"/>
      <c r="H3" s="32"/>
      <c r="I3" s="4"/>
      <c r="J3" s="32"/>
      <c r="K3" s="33"/>
      <c r="L3" s="33"/>
      <c r="M3" s="33"/>
      <c r="N3" s="33"/>
    </row>
    <row r="4" spans="1:14" s="17" customFormat="1" ht="29.25" customHeight="1" x14ac:dyDescent="0.2">
      <c r="A4" s="28" t="s">
        <v>3</v>
      </c>
      <c r="B4" s="135" t="s">
        <v>52</v>
      </c>
      <c r="C4" s="135"/>
      <c r="D4" s="135"/>
      <c r="E4" s="4"/>
      <c r="F4" s="32"/>
      <c r="G4" s="4"/>
      <c r="H4" s="32"/>
      <c r="I4" s="4"/>
      <c r="J4" s="32"/>
      <c r="K4" s="33"/>
      <c r="L4" s="33"/>
      <c r="M4" s="33"/>
      <c r="N4" s="33"/>
    </row>
    <row r="5" spans="1:14" s="17" customFormat="1" ht="20.25" customHeight="1" x14ac:dyDescent="0.2">
      <c r="A5" s="29"/>
      <c r="B5" s="29"/>
      <c r="C5" s="18"/>
      <c r="D5" s="18"/>
      <c r="E5" s="4"/>
      <c r="F5" s="32"/>
      <c r="G5" s="4"/>
      <c r="H5" s="32"/>
      <c r="I5" s="4"/>
      <c r="J5" s="32"/>
      <c r="K5" s="33"/>
      <c r="L5" s="33"/>
      <c r="M5" s="33"/>
      <c r="N5" s="33"/>
    </row>
    <row r="6" spans="1:14" s="17" customFormat="1" ht="20.25" customHeight="1" x14ac:dyDescent="0.2">
      <c r="A6" s="29"/>
      <c r="B6" s="29"/>
      <c r="C6" s="18"/>
      <c r="D6" s="18"/>
      <c r="E6" s="136"/>
      <c r="F6" s="136"/>
      <c r="G6" s="136"/>
      <c r="H6" s="136"/>
      <c r="I6" s="136"/>
      <c r="J6" s="136"/>
      <c r="K6" s="33"/>
      <c r="L6" s="33"/>
      <c r="M6" s="33"/>
      <c r="N6" s="33"/>
    </row>
    <row r="7" spans="1:14" ht="25.5" customHeight="1" x14ac:dyDescent="0.2">
      <c r="A7" s="47">
        <v>1</v>
      </c>
      <c r="B7" s="19" t="s">
        <v>53</v>
      </c>
      <c r="C7" s="140" t="s">
        <v>54</v>
      </c>
      <c r="D7" s="141"/>
      <c r="E7" s="137" t="s">
        <v>55</v>
      </c>
      <c r="F7" s="137"/>
      <c r="G7" s="137" t="s">
        <v>56</v>
      </c>
      <c r="H7" s="137"/>
      <c r="I7" s="137" t="s">
        <v>57</v>
      </c>
      <c r="J7" s="137"/>
    </row>
    <row r="8" spans="1:14" x14ac:dyDescent="0.2">
      <c r="A8" s="124"/>
      <c r="B8" s="125" t="s">
        <v>58</v>
      </c>
      <c r="C8" s="124" t="s">
        <v>59</v>
      </c>
      <c r="D8" s="124"/>
      <c r="E8" s="138" t="s">
        <v>60</v>
      </c>
      <c r="F8" s="139" t="s">
        <v>16</v>
      </c>
      <c r="G8" s="138" t="s">
        <v>61</v>
      </c>
      <c r="H8" s="139" t="s">
        <v>16</v>
      </c>
      <c r="I8" s="138" t="s">
        <v>62</v>
      </c>
      <c r="J8" s="139" t="s">
        <v>16</v>
      </c>
    </row>
    <row r="9" spans="1:14" x14ac:dyDescent="0.2">
      <c r="A9" s="124"/>
      <c r="B9" s="125"/>
      <c r="C9" s="45" t="s">
        <v>63</v>
      </c>
      <c r="D9" s="45" t="s">
        <v>64</v>
      </c>
      <c r="E9" s="138"/>
      <c r="F9" s="139"/>
      <c r="G9" s="138"/>
      <c r="H9" s="139"/>
      <c r="I9" s="138"/>
      <c r="J9" s="139"/>
    </row>
    <row r="10" spans="1:14" x14ac:dyDescent="0.2">
      <c r="A10" s="124"/>
      <c r="B10" s="20" t="s">
        <v>65</v>
      </c>
      <c r="C10" s="124"/>
      <c r="D10" s="124"/>
      <c r="E10" s="37"/>
      <c r="F10" s="38"/>
      <c r="G10" s="37"/>
      <c r="H10" s="38"/>
      <c r="I10" s="37"/>
      <c r="J10" s="38"/>
    </row>
    <row r="11" spans="1:14" ht="57.75" customHeight="1" x14ac:dyDescent="0.2">
      <c r="A11" s="124"/>
      <c r="B11" s="20" t="s">
        <v>66</v>
      </c>
      <c r="C11" s="124" t="s">
        <v>67</v>
      </c>
      <c r="D11" s="124"/>
      <c r="E11" s="49" t="s">
        <v>68</v>
      </c>
      <c r="F11" s="48">
        <v>10</v>
      </c>
      <c r="G11" s="49" t="s">
        <v>69</v>
      </c>
      <c r="H11" s="48">
        <v>10</v>
      </c>
      <c r="I11" s="49" t="s">
        <v>70</v>
      </c>
      <c r="J11" s="48">
        <v>10</v>
      </c>
    </row>
    <row r="12" spans="1:14" ht="57.75" customHeight="1" x14ac:dyDescent="0.2">
      <c r="A12" s="124"/>
      <c r="B12" s="20" t="s">
        <v>71</v>
      </c>
      <c r="C12" s="124" t="s">
        <v>72</v>
      </c>
      <c r="D12" s="124"/>
      <c r="E12" s="36" t="s">
        <v>73</v>
      </c>
      <c r="F12" s="48">
        <v>6</v>
      </c>
      <c r="G12" s="36" t="s">
        <v>74</v>
      </c>
      <c r="H12" s="48">
        <v>0</v>
      </c>
      <c r="I12" s="36" t="s">
        <v>74</v>
      </c>
      <c r="J12" s="48">
        <v>0</v>
      </c>
    </row>
    <row r="13" spans="1:14" ht="57.75" customHeight="1" x14ac:dyDescent="0.2">
      <c r="A13" s="124"/>
      <c r="B13" s="20" t="s">
        <v>75</v>
      </c>
      <c r="C13" s="124" t="s">
        <v>76</v>
      </c>
      <c r="D13" s="124"/>
      <c r="E13" s="36" t="s">
        <v>77</v>
      </c>
      <c r="F13" s="48">
        <v>1</v>
      </c>
      <c r="G13" s="36" t="s">
        <v>74</v>
      </c>
      <c r="H13" s="48">
        <v>0</v>
      </c>
      <c r="I13" s="36" t="s">
        <v>78</v>
      </c>
      <c r="J13" s="48">
        <v>1</v>
      </c>
    </row>
    <row r="14" spans="1:14" ht="30.75" customHeight="1" x14ac:dyDescent="0.2">
      <c r="A14" s="47">
        <v>2</v>
      </c>
      <c r="B14" s="19" t="s">
        <v>79</v>
      </c>
      <c r="C14" s="127" t="s">
        <v>80</v>
      </c>
      <c r="D14" s="127"/>
      <c r="E14" s="40"/>
      <c r="F14" s="39"/>
      <c r="G14" s="40"/>
      <c r="H14" s="39"/>
      <c r="I14" s="40"/>
      <c r="J14" s="39"/>
    </row>
    <row r="15" spans="1:14" x14ac:dyDescent="0.2">
      <c r="A15" s="132"/>
      <c r="B15" s="23" t="s">
        <v>81</v>
      </c>
      <c r="C15" s="124" t="s">
        <v>59</v>
      </c>
      <c r="D15" s="124"/>
      <c r="E15" s="142" t="s">
        <v>82</v>
      </c>
      <c r="F15" s="139" t="s">
        <v>16</v>
      </c>
      <c r="G15" s="142" t="s">
        <v>83</v>
      </c>
      <c r="H15" s="139" t="s">
        <v>16</v>
      </c>
      <c r="I15" s="142" t="s">
        <v>84</v>
      </c>
      <c r="J15" s="139" t="s">
        <v>16</v>
      </c>
    </row>
    <row r="16" spans="1:14" x14ac:dyDescent="0.2">
      <c r="A16" s="133"/>
      <c r="B16" s="24" t="s">
        <v>85</v>
      </c>
      <c r="C16" s="124" t="s">
        <v>63</v>
      </c>
      <c r="D16" s="124"/>
      <c r="E16" s="139"/>
      <c r="F16" s="139"/>
      <c r="G16" s="139"/>
      <c r="H16" s="139"/>
      <c r="I16" s="139"/>
      <c r="J16" s="139"/>
    </row>
    <row r="17" spans="1:10" x14ac:dyDescent="0.2">
      <c r="A17" s="133"/>
      <c r="B17" s="25"/>
      <c r="C17" s="124" t="s">
        <v>86</v>
      </c>
      <c r="D17" s="124"/>
      <c r="E17" s="139"/>
      <c r="F17" s="143">
        <v>10</v>
      </c>
      <c r="G17" s="139"/>
      <c r="H17" s="143">
        <v>10</v>
      </c>
      <c r="I17" s="139"/>
      <c r="J17" s="143">
        <v>10</v>
      </c>
    </row>
    <row r="18" spans="1:10" x14ac:dyDescent="0.2">
      <c r="A18" s="134"/>
      <c r="B18" s="26" t="s">
        <v>87</v>
      </c>
      <c r="C18" s="124"/>
      <c r="D18" s="124"/>
      <c r="E18" s="139"/>
      <c r="F18" s="143"/>
      <c r="G18" s="139"/>
      <c r="H18" s="143"/>
      <c r="I18" s="139"/>
      <c r="J18" s="143"/>
    </row>
    <row r="19" spans="1:10" x14ac:dyDescent="0.2">
      <c r="A19" s="133"/>
      <c r="B19" s="23" t="s">
        <v>88</v>
      </c>
      <c r="C19" s="124" t="s">
        <v>59</v>
      </c>
      <c r="D19" s="124"/>
      <c r="E19" s="144" t="s">
        <v>89</v>
      </c>
      <c r="F19" s="139" t="s">
        <v>16</v>
      </c>
      <c r="G19" s="144" t="s">
        <v>90</v>
      </c>
      <c r="H19" s="139" t="s">
        <v>16</v>
      </c>
      <c r="I19" s="144" t="s">
        <v>91</v>
      </c>
      <c r="J19" s="139" t="s">
        <v>16</v>
      </c>
    </row>
    <row r="20" spans="1:10" ht="25.5" x14ac:dyDescent="0.2">
      <c r="A20" s="133"/>
      <c r="B20" s="24" t="s">
        <v>92</v>
      </c>
      <c r="C20" s="124"/>
      <c r="D20" s="124"/>
      <c r="E20" s="138"/>
      <c r="F20" s="139"/>
      <c r="G20" s="138"/>
      <c r="H20" s="139"/>
      <c r="I20" s="138"/>
      <c r="J20" s="139"/>
    </row>
    <row r="21" spans="1:10" x14ac:dyDescent="0.2">
      <c r="A21" s="133"/>
      <c r="B21" s="24"/>
      <c r="C21" s="45" t="s">
        <v>63</v>
      </c>
      <c r="D21" s="45" t="s">
        <v>64</v>
      </c>
      <c r="E21" s="138"/>
      <c r="F21" s="143">
        <v>60</v>
      </c>
      <c r="G21" s="138"/>
      <c r="H21" s="143">
        <v>40</v>
      </c>
      <c r="I21" s="138"/>
      <c r="J21" s="143">
        <v>60</v>
      </c>
    </row>
    <row r="22" spans="1:10" x14ac:dyDescent="0.2">
      <c r="A22" s="133"/>
      <c r="B22" s="24" t="s">
        <v>93</v>
      </c>
      <c r="C22" s="124" t="s">
        <v>94</v>
      </c>
      <c r="D22" s="124"/>
      <c r="E22" s="138"/>
      <c r="F22" s="143"/>
      <c r="G22" s="138"/>
      <c r="H22" s="143"/>
      <c r="I22" s="138"/>
      <c r="J22" s="143"/>
    </row>
    <row r="23" spans="1:10" x14ac:dyDescent="0.2">
      <c r="A23" s="133"/>
      <c r="B23" s="24" t="s">
        <v>95</v>
      </c>
      <c r="C23" s="124"/>
      <c r="D23" s="124"/>
      <c r="E23" s="138"/>
      <c r="F23" s="143"/>
      <c r="G23" s="138"/>
      <c r="H23" s="143"/>
      <c r="I23" s="138"/>
      <c r="J23" s="143"/>
    </row>
    <row r="24" spans="1:10" x14ac:dyDescent="0.2">
      <c r="A24" s="133"/>
      <c r="B24" s="24" t="s">
        <v>96</v>
      </c>
      <c r="C24" s="124"/>
      <c r="D24" s="124"/>
      <c r="E24" s="138"/>
      <c r="F24" s="143"/>
      <c r="G24" s="138"/>
      <c r="H24" s="143"/>
      <c r="I24" s="138"/>
      <c r="J24" s="143"/>
    </row>
    <row r="25" spans="1:10" x14ac:dyDescent="0.2">
      <c r="A25" s="134"/>
      <c r="B25" s="27" t="s">
        <v>97</v>
      </c>
      <c r="C25" s="124"/>
      <c r="D25" s="124"/>
      <c r="E25" s="138"/>
      <c r="F25" s="143"/>
      <c r="G25" s="138"/>
      <c r="H25" s="143"/>
      <c r="I25" s="138"/>
      <c r="J25" s="143"/>
    </row>
    <row r="26" spans="1:10" ht="24" customHeight="1" x14ac:dyDescent="0.2">
      <c r="A26" s="47">
        <v>3</v>
      </c>
      <c r="B26" s="19" t="s">
        <v>98</v>
      </c>
      <c r="C26" s="127" t="s">
        <v>99</v>
      </c>
      <c r="D26" s="127"/>
      <c r="E26" s="145"/>
      <c r="F26" s="39"/>
      <c r="G26" s="145"/>
      <c r="H26" s="39"/>
      <c r="I26" s="145"/>
      <c r="J26" s="39"/>
    </row>
    <row r="27" spans="1:10" x14ac:dyDescent="0.2">
      <c r="A27" s="128"/>
      <c r="B27" s="21" t="s">
        <v>45</v>
      </c>
      <c r="C27" s="131">
        <v>3</v>
      </c>
      <c r="D27" s="131"/>
      <c r="E27" s="146"/>
      <c r="F27" s="39">
        <v>3</v>
      </c>
      <c r="G27" s="146"/>
      <c r="H27" s="39">
        <v>3</v>
      </c>
      <c r="I27" s="146"/>
      <c r="J27" s="39">
        <v>3</v>
      </c>
    </row>
    <row r="28" spans="1:10" x14ac:dyDescent="0.2">
      <c r="A28" s="129"/>
      <c r="B28" s="21" t="s">
        <v>47</v>
      </c>
      <c r="C28" s="131">
        <v>3</v>
      </c>
      <c r="D28" s="131"/>
      <c r="E28" s="146"/>
      <c r="F28" s="39">
        <v>3</v>
      </c>
      <c r="G28" s="146"/>
      <c r="H28" s="39">
        <v>3</v>
      </c>
      <c r="I28" s="146"/>
      <c r="J28" s="39">
        <v>3</v>
      </c>
    </row>
    <row r="29" spans="1:10" x14ac:dyDescent="0.2">
      <c r="A29" s="129"/>
      <c r="B29" s="21" t="s">
        <v>48</v>
      </c>
      <c r="C29" s="131">
        <v>2</v>
      </c>
      <c r="D29" s="131"/>
      <c r="E29" s="146"/>
      <c r="F29" s="39">
        <v>2</v>
      </c>
      <c r="G29" s="146"/>
      <c r="H29" s="39">
        <v>2</v>
      </c>
      <c r="I29" s="146"/>
      <c r="J29" s="39">
        <v>2</v>
      </c>
    </row>
    <row r="30" spans="1:10" x14ac:dyDescent="0.2">
      <c r="A30" s="130"/>
      <c r="B30" s="21" t="s">
        <v>49</v>
      </c>
      <c r="C30" s="131">
        <v>2</v>
      </c>
      <c r="D30" s="131"/>
      <c r="E30" s="146"/>
      <c r="F30" s="41">
        <v>2</v>
      </c>
      <c r="G30" s="146"/>
      <c r="H30" s="41">
        <v>2</v>
      </c>
      <c r="I30" s="146"/>
      <c r="J30" s="41">
        <v>2</v>
      </c>
    </row>
    <row r="31" spans="1:10" x14ac:dyDescent="0.2">
      <c r="A31" s="147" t="s">
        <v>100</v>
      </c>
      <c r="B31" s="148"/>
      <c r="C31" s="127">
        <v>100</v>
      </c>
      <c r="D31" s="127"/>
      <c r="E31" s="42" t="s">
        <v>101</v>
      </c>
      <c r="F31" s="43">
        <f>SUM(F11:F30)</f>
        <v>97</v>
      </c>
      <c r="G31" s="42" t="s">
        <v>101</v>
      </c>
      <c r="H31" s="43">
        <f>SUM(H11:H30)</f>
        <v>70</v>
      </c>
      <c r="I31" s="42" t="s">
        <v>101</v>
      </c>
      <c r="J31" s="43">
        <f>SUM(J11:J30)</f>
        <v>91</v>
      </c>
    </row>
  </sheetData>
  <mergeCells count="60">
    <mergeCell ref="I19:I25"/>
    <mergeCell ref="J19:J20"/>
    <mergeCell ref="J21:J25"/>
    <mergeCell ref="I26:I30"/>
    <mergeCell ref="A31:B31"/>
    <mergeCell ref="C31:D31"/>
    <mergeCell ref="G19:G25"/>
    <mergeCell ref="H19:H20"/>
    <mergeCell ref="H21:H25"/>
    <mergeCell ref="G26:G30"/>
    <mergeCell ref="E26:E30"/>
    <mergeCell ref="C22:D25"/>
    <mergeCell ref="I6:J6"/>
    <mergeCell ref="I7:J7"/>
    <mergeCell ref="I8:I9"/>
    <mergeCell ref="J8:J9"/>
    <mergeCell ref="I15:I18"/>
    <mergeCell ref="J15:J16"/>
    <mergeCell ref="J17:J18"/>
    <mergeCell ref="G7:H7"/>
    <mergeCell ref="G6:H6"/>
    <mergeCell ref="G8:G9"/>
    <mergeCell ref="H8:H9"/>
    <mergeCell ref="G15:G18"/>
    <mergeCell ref="H15:H16"/>
    <mergeCell ref="H17:H18"/>
    <mergeCell ref="E15:E18"/>
    <mergeCell ref="F15:F16"/>
    <mergeCell ref="F17:F18"/>
    <mergeCell ref="F19:F20"/>
    <mergeCell ref="F21:F25"/>
    <mergeCell ref="E19:E25"/>
    <mergeCell ref="B3:D3"/>
    <mergeCell ref="B4:D4"/>
    <mergeCell ref="E6:F6"/>
    <mergeCell ref="E7:F7"/>
    <mergeCell ref="E8:E9"/>
    <mergeCell ref="F8:F9"/>
    <mergeCell ref="C7:D7"/>
    <mergeCell ref="A1:D1"/>
    <mergeCell ref="C12:D12"/>
    <mergeCell ref="C13:D13"/>
    <mergeCell ref="C26:D26"/>
    <mergeCell ref="A27:A30"/>
    <mergeCell ref="C27:D27"/>
    <mergeCell ref="C28:D28"/>
    <mergeCell ref="C29:D29"/>
    <mergeCell ref="C30:D30"/>
    <mergeCell ref="C14:D14"/>
    <mergeCell ref="A15:A18"/>
    <mergeCell ref="C15:D15"/>
    <mergeCell ref="C16:D16"/>
    <mergeCell ref="C17:D18"/>
    <mergeCell ref="A19:A25"/>
    <mergeCell ref="C19:D20"/>
    <mergeCell ref="A8:A13"/>
    <mergeCell ref="B8:B9"/>
    <mergeCell ref="C8:D8"/>
    <mergeCell ref="C11:D11"/>
    <mergeCell ref="C10:D1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1:N31"/>
  <sheetViews>
    <sheetView topLeftCell="A7" workbookViewId="0">
      <selection activeCell="A7" sqref="A1:XFD1048576"/>
    </sheetView>
  </sheetViews>
  <sheetFormatPr baseColWidth="10" defaultColWidth="11.42578125" defaultRowHeight="12.75" x14ac:dyDescent="0.2"/>
  <cols>
    <col min="1" max="1" width="9" style="22" customWidth="1"/>
    <col min="2" max="2" width="70.7109375" style="22" customWidth="1"/>
    <col min="3" max="4" width="7.85546875" style="22" customWidth="1"/>
    <col min="5" max="5" width="65" style="34" customWidth="1"/>
    <col min="6" max="6" width="11.42578125" style="35"/>
    <col min="7" max="7" width="65" style="34" customWidth="1"/>
    <col min="8" max="8" width="11.42578125" style="35"/>
    <col min="9" max="9" width="65" style="34" customWidth="1"/>
    <col min="10" max="10" width="11.42578125" style="35"/>
    <col min="11" max="14" width="11.42578125" style="34"/>
    <col min="15" max="16384" width="11.42578125" style="22"/>
  </cols>
  <sheetData>
    <row r="1" spans="1:14" s="17" customFormat="1" ht="14.25" customHeight="1" x14ac:dyDescent="0.2">
      <c r="A1" s="126" t="s">
        <v>0</v>
      </c>
      <c r="B1" s="126"/>
      <c r="C1" s="126"/>
      <c r="D1" s="126"/>
      <c r="E1" s="13"/>
      <c r="F1" s="30"/>
      <c r="G1" s="13"/>
      <c r="H1" s="30"/>
      <c r="I1" s="13"/>
      <c r="J1" s="30"/>
      <c r="K1" s="33"/>
      <c r="L1" s="33"/>
      <c r="M1" s="33"/>
      <c r="N1" s="33"/>
    </row>
    <row r="2" spans="1:14" s="17" customFormat="1" ht="14.25" x14ac:dyDescent="0.2">
      <c r="A2" s="46"/>
      <c r="B2" s="46"/>
      <c r="C2" s="46"/>
      <c r="D2" s="46"/>
      <c r="E2" s="9"/>
      <c r="F2" s="31"/>
      <c r="G2" s="9"/>
      <c r="H2" s="31"/>
      <c r="I2" s="9"/>
      <c r="J2" s="31"/>
      <c r="K2" s="33"/>
      <c r="L2" s="33"/>
      <c r="M2" s="33"/>
      <c r="N2" s="33"/>
    </row>
    <row r="3" spans="1:14" s="17" customFormat="1" ht="38.25" customHeight="1" x14ac:dyDescent="0.2">
      <c r="A3" s="28" t="s">
        <v>1</v>
      </c>
      <c r="B3" s="135" t="s">
        <v>2</v>
      </c>
      <c r="C3" s="135"/>
      <c r="D3" s="135"/>
      <c r="E3" s="4"/>
      <c r="F3" s="32"/>
      <c r="G3" s="4"/>
      <c r="H3" s="32"/>
      <c r="I3" s="4"/>
      <c r="J3" s="32"/>
      <c r="K3" s="33"/>
      <c r="L3" s="33"/>
      <c r="M3" s="33"/>
      <c r="N3" s="33"/>
    </row>
    <row r="4" spans="1:14" s="17" customFormat="1" ht="29.25" customHeight="1" x14ac:dyDescent="0.2">
      <c r="A4" s="28" t="s">
        <v>3</v>
      </c>
      <c r="B4" s="135" t="s">
        <v>52</v>
      </c>
      <c r="C4" s="135"/>
      <c r="D4" s="135"/>
      <c r="E4" s="4"/>
      <c r="F4" s="32"/>
      <c r="G4" s="4"/>
      <c r="H4" s="32"/>
      <c r="I4" s="4"/>
      <c r="J4" s="32"/>
      <c r="K4" s="33"/>
      <c r="L4" s="33"/>
      <c r="M4" s="33"/>
      <c r="N4" s="33"/>
    </row>
    <row r="5" spans="1:14" s="17" customFormat="1" ht="20.25" customHeight="1" x14ac:dyDescent="0.2">
      <c r="A5" s="29"/>
      <c r="B5" s="29"/>
      <c r="C5" s="18"/>
      <c r="D5" s="18"/>
      <c r="E5" s="4"/>
      <c r="F5" s="32"/>
      <c r="G5" s="4"/>
      <c r="H5" s="32"/>
      <c r="I5" s="4"/>
      <c r="J5" s="32"/>
      <c r="K5" s="33"/>
      <c r="L5" s="33"/>
      <c r="M5" s="33"/>
      <c r="N5" s="33"/>
    </row>
    <row r="6" spans="1:14" s="17" customFormat="1" ht="20.25" customHeight="1" x14ac:dyDescent="0.2">
      <c r="A6" s="29"/>
      <c r="B6" s="29"/>
      <c r="C6" s="18"/>
      <c r="D6" s="18"/>
      <c r="E6" s="136"/>
      <c r="F6" s="136"/>
      <c r="G6" s="136"/>
      <c r="H6" s="136"/>
      <c r="I6" s="136"/>
      <c r="J6" s="136"/>
      <c r="K6" s="33"/>
      <c r="L6" s="33"/>
      <c r="M6" s="33"/>
      <c r="N6" s="33"/>
    </row>
    <row r="7" spans="1:14" ht="25.5" customHeight="1" x14ac:dyDescent="0.2">
      <c r="A7" s="47">
        <v>1</v>
      </c>
      <c r="B7" s="19" t="s">
        <v>53</v>
      </c>
      <c r="C7" s="140" t="s">
        <v>54</v>
      </c>
      <c r="D7" s="141"/>
      <c r="E7" s="137" t="s">
        <v>55</v>
      </c>
      <c r="F7" s="137"/>
      <c r="G7" s="137" t="s">
        <v>56</v>
      </c>
      <c r="H7" s="137"/>
      <c r="I7" s="137" t="s">
        <v>57</v>
      </c>
      <c r="J7" s="137"/>
    </row>
    <row r="8" spans="1:14" x14ac:dyDescent="0.2">
      <c r="A8" s="124"/>
      <c r="B8" s="125" t="s">
        <v>58</v>
      </c>
      <c r="C8" s="124" t="s">
        <v>59</v>
      </c>
      <c r="D8" s="124"/>
      <c r="E8" s="138" t="s">
        <v>60</v>
      </c>
      <c r="F8" s="139" t="s">
        <v>16</v>
      </c>
      <c r="G8" s="138" t="s">
        <v>61</v>
      </c>
      <c r="H8" s="139" t="s">
        <v>16</v>
      </c>
      <c r="I8" s="138" t="s">
        <v>62</v>
      </c>
      <c r="J8" s="139" t="s">
        <v>16</v>
      </c>
    </row>
    <row r="9" spans="1:14" x14ac:dyDescent="0.2">
      <c r="A9" s="124"/>
      <c r="B9" s="125"/>
      <c r="C9" s="45" t="s">
        <v>63</v>
      </c>
      <c r="D9" s="45" t="s">
        <v>64</v>
      </c>
      <c r="E9" s="138"/>
      <c r="F9" s="139"/>
      <c r="G9" s="138"/>
      <c r="H9" s="139"/>
      <c r="I9" s="138"/>
      <c r="J9" s="139"/>
    </row>
    <row r="10" spans="1:14" x14ac:dyDescent="0.2">
      <c r="A10" s="124"/>
      <c r="B10" s="20" t="s">
        <v>65</v>
      </c>
      <c r="C10" s="124"/>
      <c r="D10" s="124"/>
      <c r="E10" s="37"/>
      <c r="F10" s="38"/>
      <c r="G10" s="37"/>
      <c r="H10" s="38"/>
      <c r="I10" s="37"/>
      <c r="J10" s="38"/>
    </row>
    <row r="11" spans="1:14" ht="57.75" customHeight="1" x14ac:dyDescent="0.2">
      <c r="A11" s="124"/>
      <c r="B11" s="20" t="s">
        <v>66</v>
      </c>
      <c r="C11" s="124" t="s">
        <v>67</v>
      </c>
      <c r="D11" s="124"/>
      <c r="E11" s="49" t="s">
        <v>68</v>
      </c>
      <c r="F11" s="48">
        <v>10</v>
      </c>
      <c r="G11" s="49" t="s">
        <v>69</v>
      </c>
      <c r="H11" s="48">
        <v>10</v>
      </c>
      <c r="I11" s="49" t="s">
        <v>70</v>
      </c>
      <c r="J11" s="48">
        <v>10</v>
      </c>
    </row>
    <row r="12" spans="1:14" ht="57.75" customHeight="1" x14ac:dyDescent="0.2">
      <c r="A12" s="124"/>
      <c r="B12" s="20" t="s">
        <v>71</v>
      </c>
      <c r="C12" s="124" t="s">
        <v>72</v>
      </c>
      <c r="D12" s="124"/>
      <c r="E12" s="36" t="s">
        <v>73</v>
      </c>
      <c r="F12" s="48">
        <v>6</v>
      </c>
      <c r="G12" s="36" t="s">
        <v>74</v>
      </c>
      <c r="H12" s="48">
        <v>0</v>
      </c>
      <c r="I12" s="36" t="s">
        <v>74</v>
      </c>
      <c r="J12" s="48">
        <v>0</v>
      </c>
    </row>
    <row r="13" spans="1:14" ht="57.75" customHeight="1" x14ac:dyDescent="0.2">
      <c r="A13" s="124"/>
      <c r="B13" s="20" t="s">
        <v>75</v>
      </c>
      <c r="C13" s="124" t="s">
        <v>76</v>
      </c>
      <c r="D13" s="124"/>
      <c r="E13" s="36" t="s">
        <v>77</v>
      </c>
      <c r="F13" s="48">
        <v>1</v>
      </c>
      <c r="G13" s="36" t="s">
        <v>74</v>
      </c>
      <c r="H13" s="48">
        <v>0</v>
      </c>
      <c r="I13" s="36" t="s">
        <v>78</v>
      </c>
      <c r="J13" s="48">
        <v>1</v>
      </c>
    </row>
    <row r="14" spans="1:14" ht="30.75" customHeight="1" x14ac:dyDescent="0.2">
      <c r="A14" s="47">
        <v>2</v>
      </c>
      <c r="B14" s="19" t="s">
        <v>79</v>
      </c>
      <c r="C14" s="127" t="s">
        <v>80</v>
      </c>
      <c r="D14" s="127"/>
      <c r="E14" s="40"/>
      <c r="F14" s="39"/>
      <c r="G14" s="40"/>
      <c r="H14" s="39"/>
      <c r="I14" s="40"/>
      <c r="J14" s="39"/>
    </row>
    <row r="15" spans="1:14" x14ac:dyDescent="0.2">
      <c r="A15" s="132"/>
      <c r="B15" s="23" t="s">
        <v>81</v>
      </c>
      <c r="C15" s="124" t="s">
        <v>59</v>
      </c>
      <c r="D15" s="124"/>
      <c r="E15" s="142" t="s">
        <v>82</v>
      </c>
      <c r="F15" s="139" t="s">
        <v>16</v>
      </c>
      <c r="G15" s="142" t="s">
        <v>83</v>
      </c>
      <c r="H15" s="139" t="s">
        <v>16</v>
      </c>
      <c r="I15" s="142" t="s">
        <v>84</v>
      </c>
      <c r="J15" s="139" t="s">
        <v>16</v>
      </c>
    </row>
    <row r="16" spans="1:14" x14ac:dyDescent="0.2">
      <c r="A16" s="133"/>
      <c r="B16" s="24" t="s">
        <v>85</v>
      </c>
      <c r="C16" s="124" t="s">
        <v>63</v>
      </c>
      <c r="D16" s="124"/>
      <c r="E16" s="139"/>
      <c r="F16" s="139"/>
      <c r="G16" s="139"/>
      <c r="H16" s="139"/>
      <c r="I16" s="139"/>
      <c r="J16" s="139"/>
    </row>
    <row r="17" spans="1:10" x14ac:dyDescent="0.2">
      <c r="A17" s="133"/>
      <c r="B17" s="25"/>
      <c r="C17" s="124" t="s">
        <v>86</v>
      </c>
      <c r="D17" s="124"/>
      <c r="E17" s="139"/>
      <c r="F17" s="143">
        <v>10</v>
      </c>
      <c r="G17" s="139"/>
      <c r="H17" s="143">
        <v>10</v>
      </c>
      <c r="I17" s="139"/>
      <c r="J17" s="143">
        <v>10</v>
      </c>
    </row>
    <row r="18" spans="1:10" x14ac:dyDescent="0.2">
      <c r="A18" s="134"/>
      <c r="B18" s="26" t="s">
        <v>87</v>
      </c>
      <c r="C18" s="124"/>
      <c r="D18" s="124"/>
      <c r="E18" s="139"/>
      <c r="F18" s="143"/>
      <c r="G18" s="139"/>
      <c r="H18" s="143"/>
      <c r="I18" s="139"/>
      <c r="J18" s="143"/>
    </row>
    <row r="19" spans="1:10" x14ac:dyDescent="0.2">
      <c r="A19" s="133"/>
      <c r="B19" s="23" t="s">
        <v>88</v>
      </c>
      <c r="C19" s="124" t="s">
        <v>59</v>
      </c>
      <c r="D19" s="124"/>
      <c r="E19" s="144" t="s">
        <v>89</v>
      </c>
      <c r="F19" s="139" t="s">
        <v>16</v>
      </c>
      <c r="G19" s="144" t="s">
        <v>90</v>
      </c>
      <c r="H19" s="139" t="s">
        <v>16</v>
      </c>
      <c r="I19" s="144" t="s">
        <v>91</v>
      </c>
      <c r="J19" s="139" t="s">
        <v>16</v>
      </c>
    </row>
    <row r="20" spans="1:10" ht="25.5" x14ac:dyDescent="0.2">
      <c r="A20" s="133"/>
      <c r="B20" s="24" t="s">
        <v>92</v>
      </c>
      <c r="C20" s="124"/>
      <c r="D20" s="124"/>
      <c r="E20" s="138"/>
      <c r="F20" s="139"/>
      <c r="G20" s="138"/>
      <c r="H20" s="139"/>
      <c r="I20" s="138"/>
      <c r="J20" s="139"/>
    </row>
    <row r="21" spans="1:10" x14ac:dyDescent="0.2">
      <c r="A21" s="133"/>
      <c r="B21" s="24"/>
      <c r="C21" s="45" t="s">
        <v>63</v>
      </c>
      <c r="D21" s="45" t="s">
        <v>64</v>
      </c>
      <c r="E21" s="138"/>
      <c r="F21" s="143">
        <v>60</v>
      </c>
      <c r="G21" s="138"/>
      <c r="H21" s="143">
        <v>40</v>
      </c>
      <c r="I21" s="138"/>
      <c r="J21" s="143">
        <v>60</v>
      </c>
    </row>
    <row r="22" spans="1:10" x14ac:dyDescent="0.2">
      <c r="A22" s="133"/>
      <c r="B22" s="24" t="s">
        <v>93</v>
      </c>
      <c r="C22" s="124" t="s">
        <v>94</v>
      </c>
      <c r="D22" s="124"/>
      <c r="E22" s="138"/>
      <c r="F22" s="143"/>
      <c r="G22" s="138"/>
      <c r="H22" s="143"/>
      <c r="I22" s="138"/>
      <c r="J22" s="143"/>
    </row>
    <row r="23" spans="1:10" x14ac:dyDescent="0.2">
      <c r="A23" s="133"/>
      <c r="B23" s="24" t="s">
        <v>95</v>
      </c>
      <c r="C23" s="124"/>
      <c r="D23" s="124"/>
      <c r="E23" s="138"/>
      <c r="F23" s="143"/>
      <c r="G23" s="138"/>
      <c r="H23" s="143"/>
      <c r="I23" s="138"/>
      <c r="J23" s="143"/>
    </row>
    <row r="24" spans="1:10" x14ac:dyDescent="0.2">
      <c r="A24" s="133"/>
      <c r="B24" s="24" t="s">
        <v>96</v>
      </c>
      <c r="C24" s="124"/>
      <c r="D24" s="124"/>
      <c r="E24" s="138"/>
      <c r="F24" s="143"/>
      <c r="G24" s="138"/>
      <c r="H24" s="143"/>
      <c r="I24" s="138"/>
      <c r="J24" s="143"/>
    </row>
    <row r="25" spans="1:10" x14ac:dyDescent="0.2">
      <c r="A25" s="134"/>
      <c r="B25" s="27" t="s">
        <v>97</v>
      </c>
      <c r="C25" s="124"/>
      <c r="D25" s="124"/>
      <c r="E25" s="138"/>
      <c r="F25" s="143"/>
      <c r="G25" s="138"/>
      <c r="H25" s="143"/>
      <c r="I25" s="138"/>
      <c r="J25" s="143"/>
    </row>
    <row r="26" spans="1:10" ht="24" customHeight="1" x14ac:dyDescent="0.2">
      <c r="A26" s="47">
        <v>3</v>
      </c>
      <c r="B26" s="19" t="s">
        <v>98</v>
      </c>
      <c r="C26" s="127" t="s">
        <v>99</v>
      </c>
      <c r="D26" s="127"/>
      <c r="E26" s="145"/>
      <c r="F26" s="39"/>
      <c r="G26" s="145"/>
      <c r="H26" s="39"/>
      <c r="I26" s="145"/>
      <c r="J26" s="39"/>
    </row>
    <row r="27" spans="1:10" x14ac:dyDescent="0.2">
      <c r="A27" s="128"/>
      <c r="B27" s="21" t="s">
        <v>45</v>
      </c>
      <c r="C27" s="131">
        <v>3</v>
      </c>
      <c r="D27" s="131"/>
      <c r="E27" s="146"/>
      <c r="F27" s="39">
        <v>3</v>
      </c>
      <c r="G27" s="146"/>
      <c r="H27" s="39">
        <v>3</v>
      </c>
      <c r="I27" s="146"/>
      <c r="J27" s="39">
        <v>3</v>
      </c>
    </row>
    <row r="28" spans="1:10" x14ac:dyDescent="0.2">
      <c r="A28" s="129"/>
      <c r="B28" s="21" t="s">
        <v>47</v>
      </c>
      <c r="C28" s="131">
        <v>3</v>
      </c>
      <c r="D28" s="131"/>
      <c r="E28" s="146"/>
      <c r="F28" s="39">
        <v>3</v>
      </c>
      <c r="G28" s="146"/>
      <c r="H28" s="39">
        <v>3</v>
      </c>
      <c r="I28" s="146"/>
      <c r="J28" s="39">
        <v>3</v>
      </c>
    </row>
    <row r="29" spans="1:10" x14ac:dyDescent="0.2">
      <c r="A29" s="129"/>
      <c r="B29" s="21" t="s">
        <v>48</v>
      </c>
      <c r="C29" s="131">
        <v>2</v>
      </c>
      <c r="D29" s="131"/>
      <c r="E29" s="146"/>
      <c r="F29" s="39">
        <v>2</v>
      </c>
      <c r="G29" s="146"/>
      <c r="H29" s="39">
        <v>2</v>
      </c>
      <c r="I29" s="146"/>
      <c r="J29" s="39">
        <v>2</v>
      </c>
    </row>
    <row r="30" spans="1:10" x14ac:dyDescent="0.2">
      <c r="A30" s="130"/>
      <c r="B30" s="21" t="s">
        <v>49</v>
      </c>
      <c r="C30" s="131">
        <v>2</v>
      </c>
      <c r="D30" s="131"/>
      <c r="E30" s="146"/>
      <c r="F30" s="41">
        <v>2</v>
      </c>
      <c r="G30" s="146"/>
      <c r="H30" s="41">
        <v>2</v>
      </c>
      <c r="I30" s="146"/>
      <c r="J30" s="41">
        <v>2</v>
      </c>
    </row>
    <row r="31" spans="1:10" x14ac:dyDescent="0.2">
      <c r="A31" s="147" t="s">
        <v>100</v>
      </c>
      <c r="B31" s="148"/>
      <c r="C31" s="127">
        <v>100</v>
      </c>
      <c r="D31" s="127"/>
      <c r="E31" s="42" t="s">
        <v>101</v>
      </c>
      <c r="F31" s="43">
        <f>SUM(F11:F30)</f>
        <v>97</v>
      </c>
      <c r="G31" s="42" t="s">
        <v>101</v>
      </c>
      <c r="H31" s="43">
        <f>SUM(H11:H30)</f>
        <v>70</v>
      </c>
      <c r="I31" s="42" t="s">
        <v>101</v>
      </c>
      <c r="J31" s="43">
        <f>SUM(J11:J30)</f>
        <v>91</v>
      </c>
    </row>
  </sheetData>
  <mergeCells count="60">
    <mergeCell ref="A31:B31"/>
    <mergeCell ref="C31:D31"/>
    <mergeCell ref="C26:D26"/>
    <mergeCell ref="E26:E30"/>
    <mergeCell ref="G26:G30"/>
    <mergeCell ref="I26:I30"/>
    <mergeCell ref="A27:A30"/>
    <mergeCell ref="C27:D27"/>
    <mergeCell ref="C28:D28"/>
    <mergeCell ref="C29:D29"/>
    <mergeCell ref="C30:D30"/>
    <mergeCell ref="I19:I25"/>
    <mergeCell ref="J19:J20"/>
    <mergeCell ref="F21:F25"/>
    <mergeCell ref="H21:H25"/>
    <mergeCell ref="J21:J25"/>
    <mergeCell ref="G19:G25"/>
    <mergeCell ref="H19:H20"/>
    <mergeCell ref="C22:D25"/>
    <mergeCell ref="A19:A25"/>
    <mergeCell ref="C19:D20"/>
    <mergeCell ref="E19:E25"/>
    <mergeCell ref="F19:F20"/>
    <mergeCell ref="G15:G18"/>
    <mergeCell ref="H15:H16"/>
    <mergeCell ref="I15:I18"/>
    <mergeCell ref="J15:J16"/>
    <mergeCell ref="C16:D16"/>
    <mergeCell ref="C17:D18"/>
    <mergeCell ref="F17:F18"/>
    <mergeCell ref="H17:H18"/>
    <mergeCell ref="J17:J18"/>
    <mergeCell ref="F15:F16"/>
    <mergeCell ref="C13:D13"/>
    <mergeCell ref="C14:D14"/>
    <mergeCell ref="A15:A18"/>
    <mergeCell ref="C15:D15"/>
    <mergeCell ref="E15:E18"/>
    <mergeCell ref="A8:A13"/>
    <mergeCell ref="B8:B9"/>
    <mergeCell ref="C12:D12"/>
    <mergeCell ref="C10:D10"/>
    <mergeCell ref="C11:D11"/>
    <mergeCell ref="C7:D7"/>
    <mergeCell ref="E7:F7"/>
    <mergeCell ref="G7:H7"/>
    <mergeCell ref="I7:J7"/>
    <mergeCell ref="C8:D8"/>
    <mergeCell ref="E8:E9"/>
    <mergeCell ref="F8:F9"/>
    <mergeCell ref="G8:G9"/>
    <mergeCell ref="H8:H9"/>
    <mergeCell ref="I8:I9"/>
    <mergeCell ref="J8:J9"/>
    <mergeCell ref="I6:J6"/>
    <mergeCell ref="A1:D1"/>
    <mergeCell ref="B3:D3"/>
    <mergeCell ref="B4:D4"/>
    <mergeCell ref="E6:F6"/>
    <mergeCell ref="G6:H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6"/>
  <dimension ref="C1:N49"/>
  <sheetViews>
    <sheetView tabSelected="1" view="pageBreakPreview" topLeftCell="A4" zoomScaleNormal="100" zoomScaleSheetLayoutView="100" workbookViewId="0">
      <selection activeCell="F7" sqref="F7:N7"/>
    </sheetView>
  </sheetViews>
  <sheetFormatPr baseColWidth="10" defaultColWidth="11.42578125" defaultRowHeight="15" x14ac:dyDescent="0.25"/>
  <cols>
    <col min="1" max="1" width="7.140625" customWidth="1"/>
    <col min="2" max="2" width="2.28515625" customWidth="1"/>
    <col min="3" max="3" width="2.85546875" customWidth="1"/>
    <col min="4" max="4" width="25.7109375" customWidth="1"/>
    <col min="5" max="5" width="2.7109375" customWidth="1"/>
    <col min="6" max="6" width="16" customWidth="1"/>
    <col min="7" max="7" width="32.7109375" customWidth="1"/>
    <col min="8" max="9" width="10.28515625" customWidth="1"/>
    <col min="10" max="10" width="7.5703125" customWidth="1"/>
    <col min="11" max="11" width="10.5703125" customWidth="1"/>
    <col min="12" max="13" width="7.5703125" customWidth="1"/>
    <col min="14" max="14" width="10.42578125" customWidth="1"/>
    <col min="15" max="15" width="0.85546875" customWidth="1"/>
  </cols>
  <sheetData>
    <row r="1" spans="3:14" ht="8.25" customHeight="1" thickBot="1" x14ac:dyDescent="0.3"/>
    <row r="2" spans="3:14" ht="23.25" thickBot="1" x14ac:dyDescent="0.5">
      <c r="C2" s="217" t="s">
        <v>106</v>
      </c>
      <c r="D2" s="218"/>
      <c r="E2" s="218"/>
      <c r="F2" s="218"/>
      <c r="G2" s="218"/>
      <c r="H2" s="218"/>
      <c r="I2" s="218"/>
      <c r="J2" s="218"/>
      <c r="K2" s="218"/>
      <c r="L2" s="218"/>
      <c r="M2" s="218"/>
      <c r="N2" s="219"/>
    </row>
    <row r="3" spans="3:14" ht="3.75" customHeight="1" thickBot="1" x14ac:dyDescent="0.3"/>
    <row r="4" spans="3:14" ht="30" customHeight="1" x14ac:dyDescent="0.25">
      <c r="C4" s="215" t="s">
        <v>113</v>
      </c>
      <c r="D4" s="216"/>
      <c r="E4" s="61" t="s">
        <v>117</v>
      </c>
      <c r="F4" s="224" t="s">
        <v>131</v>
      </c>
      <c r="G4" s="224"/>
      <c r="H4" s="224"/>
      <c r="I4" s="224"/>
      <c r="J4" s="224"/>
      <c r="K4" s="224"/>
      <c r="L4" s="224"/>
      <c r="M4" s="224"/>
      <c r="N4" s="225"/>
    </row>
    <row r="5" spans="3:14" ht="36" customHeight="1" x14ac:dyDescent="0.25">
      <c r="C5" s="222" t="s">
        <v>114</v>
      </c>
      <c r="D5" s="223"/>
      <c r="E5" s="62" t="s">
        <v>117</v>
      </c>
      <c r="F5" s="226" t="s">
        <v>132</v>
      </c>
      <c r="G5" s="226"/>
      <c r="H5" s="226"/>
      <c r="I5" s="226"/>
      <c r="J5" s="226"/>
      <c r="K5" s="226"/>
      <c r="L5" s="226"/>
      <c r="M5" s="226"/>
      <c r="N5" s="227"/>
    </row>
    <row r="6" spans="3:14" ht="36.75" customHeight="1" thickBot="1" x14ac:dyDescent="0.3">
      <c r="C6" s="220" t="s">
        <v>135</v>
      </c>
      <c r="D6" s="221"/>
      <c r="E6" s="63" t="s">
        <v>117</v>
      </c>
      <c r="F6" s="170" t="s">
        <v>149</v>
      </c>
      <c r="G6" s="170"/>
      <c r="H6" s="170"/>
      <c r="I6" s="170"/>
      <c r="J6" s="170"/>
      <c r="K6" s="170"/>
      <c r="L6" s="170"/>
      <c r="M6" s="170"/>
      <c r="N6" s="171"/>
    </row>
    <row r="7" spans="3:14" ht="66.75" customHeight="1" thickBot="1" x14ac:dyDescent="0.3">
      <c r="C7" s="168" t="s">
        <v>148</v>
      </c>
      <c r="D7" s="169"/>
      <c r="E7" s="63" t="s">
        <v>117</v>
      </c>
      <c r="F7" s="170" t="s">
        <v>150</v>
      </c>
      <c r="G7" s="170"/>
      <c r="H7" s="170"/>
      <c r="I7" s="170"/>
      <c r="J7" s="170"/>
      <c r="K7" s="170"/>
      <c r="L7" s="170"/>
      <c r="M7" s="170"/>
      <c r="N7" s="171"/>
    </row>
    <row r="8" spans="3:14" ht="7.5" customHeight="1" thickBot="1" x14ac:dyDescent="0.3">
      <c r="C8" s="195"/>
      <c r="D8" s="195"/>
      <c r="E8" s="195"/>
      <c r="F8" s="195"/>
      <c r="G8" s="195"/>
      <c r="H8" s="195"/>
      <c r="I8" s="195"/>
      <c r="J8" s="195"/>
      <c r="K8" s="195"/>
      <c r="L8" s="195"/>
      <c r="M8" s="195"/>
      <c r="N8" s="195"/>
    </row>
    <row r="9" spans="3:14" ht="24" customHeight="1" thickBot="1" x14ac:dyDescent="0.3">
      <c r="C9" s="204" t="s">
        <v>125</v>
      </c>
      <c r="D9" s="163"/>
      <c r="E9" s="163"/>
      <c r="F9" s="163"/>
      <c r="G9" s="163"/>
      <c r="H9" s="163"/>
      <c r="I9" s="163"/>
      <c r="J9" s="163"/>
      <c r="K9" s="163"/>
      <c r="L9" s="163"/>
      <c r="M9" s="163"/>
      <c r="N9" s="164"/>
    </row>
    <row r="10" spans="3:14" ht="25.5" customHeight="1" x14ac:dyDescent="0.25">
      <c r="C10" s="215" t="s">
        <v>108</v>
      </c>
      <c r="D10" s="216"/>
      <c r="E10" s="58" t="s">
        <v>117</v>
      </c>
      <c r="F10" s="212"/>
      <c r="G10" s="212"/>
      <c r="H10" s="212"/>
      <c r="I10" s="212"/>
      <c r="J10" s="212"/>
      <c r="K10" s="212"/>
      <c r="L10" s="212"/>
      <c r="M10" s="212"/>
      <c r="N10" s="213"/>
    </row>
    <row r="11" spans="3:14" ht="27" customHeight="1" thickBot="1" x14ac:dyDescent="0.3">
      <c r="C11" s="207" t="s">
        <v>109</v>
      </c>
      <c r="D11" s="208"/>
      <c r="E11" s="59" t="s">
        <v>117</v>
      </c>
      <c r="F11" s="209"/>
      <c r="G11" s="209"/>
      <c r="H11" s="210"/>
      <c r="I11" s="210"/>
      <c r="J11" s="209"/>
      <c r="K11" s="209"/>
      <c r="L11" s="209"/>
      <c r="M11" s="209"/>
      <c r="N11" s="211"/>
    </row>
    <row r="12" spans="3:14" ht="21" customHeight="1" x14ac:dyDescent="0.25">
      <c r="C12" s="207" t="s">
        <v>110</v>
      </c>
      <c r="D12" s="208"/>
      <c r="E12" s="59" t="s">
        <v>117</v>
      </c>
      <c r="F12" s="159"/>
      <c r="G12" s="159"/>
      <c r="H12" s="196" t="s">
        <v>138</v>
      </c>
      <c r="I12" s="197"/>
      <c r="J12" s="159"/>
      <c r="K12" s="159"/>
      <c r="L12" s="159"/>
      <c r="M12" s="159"/>
      <c r="N12" s="160"/>
    </row>
    <row r="13" spans="3:14" ht="31.5" customHeight="1" x14ac:dyDescent="0.25">
      <c r="C13" s="207" t="s">
        <v>128</v>
      </c>
      <c r="D13" s="208"/>
      <c r="E13" s="59" t="s">
        <v>117</v>
      </c>
      <c r="F13" s="159"/>
      <c r="G13" s="159"/>
      <c r="H13" s="205" t="s">
        <v>139</v>
      </c>
      <c r="I13" s="206"/>
      <c r="J13" s="159"/>
      <c r="K13" s="159"/>
      <c r="L13" s="159"/>
      <c r="M13" s="159"/>
      <c r="N13" s="160"/>
    </row>
    <row r="14" spans="3:14" ht="33" customHeight="1" thickBot="1" x14ac:dyDescent="0.3">
      <c r="C14" s="207" t="s">
        <v>111</v>
      </c>
      <c r="D14" s="208"/>
      <c r="E14" s="59" t="s">
        <v>117</v>
      </c>
      <c r="F14" s="159"/>
      <c r="G14" s="159"/>
      <c r="H14" s="161" t="s">
        <v>140</v>
      </c>
      <c r="I14" s="162"/>
      <c r="J14" s="159"/>
      <c r="K14" s="159"/>
      <c r="L14" s="159"/>
      <c r="M14" s="159"/>
      <c r="N14" s="160"/>
    </row>
    <row r="15" spans="3:14" ht="21" customHeight="1" x14ac:dyDescent="0.25">
      <c r="C15" s="207" t="s">
        <v>112</v>
      </c>
      <c r="D15" s="208"/>
      <c r="E15" s="59" t="s">
        <v>117</v>
      </c>
      <c r="F15" s="209"/>
      <c r="G15" s="209"/>
      <c r="H15" s="214"/>
      <c r="I15" s="214"/>
      <c r="J15" s="209"/>
      <c r="K15" s="209"/>
      <c r="L15" s="209"/>
      <c r="M15" s="209"/>
      <c r="N15" s="211"/>
    </row>
    <row r="16" spans="3:14" ht="21" customHeight="1" x14ac:dyDescent="0.25">
      <c r="C16" s="207" t="s">
        <v>141</v>
      </c>
      <c r="D16" s="208"/>
      <c r="E16" s="59" t="s">
        <v>117</v>
      </c>
      <c r="F16" s="209"/>
      <c r="G16" s="209"/>
      <c r="H16" s="209"/>
      <c r="I16" s="209"/>
      <c r="J16" s="209"/>
      <c r="K16" s="209"/>
      <c r="L16" s="209"/>
      <c r="M16" s="209"/>
      <c r="N16" s="211"/>
    </row>
    <row r="17" spans="3:14" ht="21" customHeight="1" thickBot="1" x14ac:dyDescent="0.3">
      <c r="C17" s="168" t="s">
        <v>107</v>
      </c>
      <c r="D17" s="169"/>
      <c r="E17" s="60" t="s">
        <v>117</v>
      </c>
      <c r="F17" s="230"/>
      <c r="G17" s="230"/>
      <c r="H17" s="230"/>
      <c r="I17" s="230"/>
      <c r="J17" s="230"/>
      <c r="K17" s="230"/>
      <c r="L17" s="230"/>
      <c r="M17" s="230"/>
      <c r="N17" s="231"/>
    </row>
    <row r="18" spans="3:14" ht="7.5" customHeight="1" thickBot="1" x14ac:dyDescent="0.3"/>
    <row r="19" spans="3:14" ht="28.5" customHeight="1" thickBot="1" x14ac:dyDescent="0.3">
      <c r="C19" s="82">
        <v>1</v>
      </c>
      <c r="D19" s="163" t="s">
        <v>143</v>
      </c>
      <c r="E19" s="163"/>
      <c r="F19" s="163"/>
      <c r="G19" s="163"/>
      <c r="H19" s="163"/>
      <c r="I19" s="163"/>
      <c r="J19" s="163"/>
      <c r="K19" s="163"/>
      <c r="L19" s="163"/>
      <c r="M19" s="163"/>
      <c r="N19" s="164"/>
    </row>
    <row r="20" spans="3:14" ht="30.75" customHeight="1" x14ac:dyDescent="0.25">
      <c r="C20" s="232" t="s">
        <v>116</v>
      </c>
      <c r="D20" s="233"/>
      <c r="E20" s="81"/>
      <c r="F20" s="202" t="s">
        <v>136</v>
      </c>
      <c r="G20" s="203"/>
      <c r="H20" s="178" t="s">
        <v>129</v>
      </c>
      <c r="I20" s="179"/>
      <c r="J20" s="179"/>
      <c r="K20" s="180"/>
      <c r="L20" s="178" t="s">
        <v>130</v>
      </c>
      <c r="M20" s="179"/>
      <c r="N20" s="201"/>
    </row>
    <row r="21" spans="3:14" ht="107.25" customHeight="1" x14ac:dyDescent="0.25">
      <c r="C21" s="187" t="s">
        <v>151</v>
      </c>
      <c r="D21" s="188"/>
      <c r="E21" s="68" t="s">
        <v>118</v>
      </c>
      <c r="F21" s="182"/>
      <c r="G21" s="183"/>
      <c r="H21" s="181"/>
      <c r="I21" s="182"/>
      <c r="J21" s="182"/>
      <c r="K21" s="183"/>
      <c r="L21" s="74"/>
      <c r="M21" s="74"/>
      <c r="N21" s="70"/>
    </row>
    <row r="22" spans="3:14" ht="99.75" customHeight="1" thickBot="1" x14ac:dyDescent="0.3">
      <c r="C22" s="187"/>
      <c r="D22" s="188"/>
      <c r="E22" s="68" t="s">
        <v>119</v>
      </c>
      <c r="F22" s="182"/>
      <c r="G22" s="183"/>
      <c r="H22" s="184"/>
      <c r="I22" s="185"/>
      <c r="J22" s="185"/>
      <c r="K22" s="186"/>
      <c r="L22" s="74"/>
      <c r="M22" s="74"/>
      <c r="N22" s="70"/>
    </row>
    <row r="23" spans="3:14" ht="50.25" customHeight="1" x14ac:dyDescent="0.25">
      <c r="C23" s="189" t="s">
        <v>152</v>
      </c>
      <c r="D23" s="190"/>
      <c r="E23" s="68"/>
      <c r="F23" s="172" t="s">
        <v>137</v>
      </c>
      <c r="G23" s="173"/>
      <c r="H23" s="174" t="s">
        <v>129</v>
      </c>
      <c r="I23" s="175"/>
      <c r="J23" s="176"/>
      <c r="K23" s="73" t="s">
        <v>134</v>
      </c>
      <c r="L23" s="174" t="s">
        <v>130</v>
      </c>
      <c r="M23" s="175"/>
      <c r="N23" s="177"/>
    </row>
    <row r="24" spans="3:14" ht="50.25" customHeight="1" x14ac:dyDescent="0.25">
      <c r="C24" s="191"/>
      <c r="D24" s="192"/>
      <c r="E24" s="68" t="s">
        <v>118</v>
      </c>
      <c r="F24" s="182"/>
      <c r="G24" s="183"/>
      <c r="H24" s="181"/>
      <c r="I24" s="182"/>
      <c r="J24" s="183"/>
      <c r="K24" s="75"/>
      <c r="L24" s="74"/>
      <c r="M24" s="74"/>
      <c r="N24" s="70"/>
    </row>
    <row r="25" spans="3:14" ht="50.25" customHeight="1" x14ac:dyDescent="0.25">
      <c r="C25" s="191"/>
      <c r="D25" s="192"/>
      <c r="E25" s="68" t="s">
        <v>119</v>
      </c>
      <c r="F25" s="182"/>
      <c r="G25" s="183"/>
      <c r="H25" s="181"/>
      <c r="I25" s="182"/>
      <c r="J25" s="183"/>
      <c r="K25" s="75"/>
      <c r="L25" s="74"/>
      <c r="M25" s="74"/>
      <c r="N25" s="70"/>
    </row>
    <row r="26" spans="3:14" ht="50.25" customHeight="1" x14ac:dyDescent="0.25">
      <c r="C26" s="191"/>
      <c r="D26" s="192"/>
      <c r="E26" s="68" t="s">
        <v>120</v>
      </c>
      <c r="F26" s="182"/>
      <c r="G26" s="183"/>
      <c r="H26" s="181"/>
      <c r="I26" s="182"/>
      <c r="J26" s="183"/>
      <c r="K26" s="75"/>
      <c r="L26" s="74"/>
      <c r="M26" s="74"/>
      <c r="N26" s="70"/>
    </row>
    <row r="27" spans="3:14" ht="50.25" customHeight="1" thickBot="1" x14ac:dyDescent="0.3">
      <c r="C27" s="193"/>
      <c r="D27" s="194"/>
      <c r="E27" s="77" t="s">
        <v>133</v>
      </c>
      <c r="F27" s="185"/>
      <c r="G27" s="186"/>
      <c r="H27" s="184"/>
      <c r="I27" s="185"/>
      <c r="J27" s="186"/>
      <c r="K27" s="78"/>
      <c r="L27" s="79"/>
      <c r="M27" s="79"/>
      <c r="N27" s="80"/>
    </row>
    <row r="28" spans="3:14" ht="10.5" customHeight="1" thickBot="1" x14ac:dyDescent="0.3">
      <c r="D28" s="57"/>
      <c r="E28" s="57"/>
      <c r="H28" s="234"/>
      <c r="I28" s="234"/>
      <c r="J28" s="234"/>
      <c r="K28" s="76"/>
    </row>
    <row r="29" spans="3:14" s="50" customFormat="1" ht="48.75" customHeight="1" thickBot="1" x14ac:dyDescent="0.25">
      <c r="C29" s="82">
        <v>2</v>
      </c>
      <c r="D29" s="165" t="s">
        <v>115</v>
      </c>
      <c r="E29" s="165"/>
      <c r="F29" s="165"/>
      <c r="G29" s="166" t="s">
        <v>144</v>
      </c>
      <c r="H29" s="166"/>
      <c r="I29" s="166"/>
      <c r="J29" s="166"/>
      <c r="K29" s="166"/>
      <c r="L29" s="166"/>
      <c r="M29" s="166"/>
      <c r="N29" s="167"/>
    </row>
    <row r="30" spans="3:14" s="50" customFormat="1" ht="38.25" customHeight="1" thickBot="1" x14ac:dyDescent="0.25">
      <c r="C30" s="157" t="s">
        <v>145</v>
      </c>
      <c r="D30" s="158"/>
      <c r="E30" s="235" t="s">
        <v>142</v>
      </c>
      <c r="F30" s="236"/>
      <c r="G30" s="236"/>
      <c r="H30" s="236"/>
      <c r="I30" s="236"/>
      <c r="J30" s="236"/>
      <c r="K30" s="236"/>
      <c r="L30" s="236"/>
      <c r="M30" s="236"/>
      <c r="N30" s="237"/>
    </row>
    <row r="31" spans="3:14" ht="36.75" customHeight="1" x14ac:dyDescent="0.25">
      <c r="C31" s="86" t="s">
        <v>5</v>
      </c>
      <c r="D31" s="84" t="s">
        <v>102</v>
      </c>
      <c r="E31" s="155" t="s">
        <v>127</v>
      </c>
      <c r="F31" s="156"/>
      <c r="G31" s="83" t="s">
        <v>126</v>
      </c>
      <c r="H31" s="84" t="s">
        <v>104</v>
      </c>
      <c r="I31" s="84" t="s">
        <v>105</v>
      </c>
      <c r="J31" s="155" t="s">
        <v>121</v>
      </c>
      <c r="K31" s="156"/>
      <c r="L31" s="84" t="s">
        <v>122</v>
      </c>
      <c r="M31" s="84" t="s">
        <v>123</v>
      </c>
      <c r="N31" s="85" t="s">
        <v>124</v>
      </c>
    </row>
    <row r="32" spans="3:14" s="54" customFormat="1" ht="60" customHeight="1" x14ac:dyDescent="0.25">
      <c r="C32" s="69">
        <v>1</v>
      </c>
      <c r="D32" s="56"/>
      <c r="E32" s="228"/>
      <c r="F32" s="229"/>
      <c r="G32" s="71"/>
      <c r="H32" s="53"/>
      <c r="I32" s="53"/>
      <c r="J32" s="149">
        <f>+I32-H32</f>
        <v>0</v>
      </c>
      <c r="K32" s="150"/>
      <c r="L32" s="64">
        <f>INT(J32/365)</f>
        <v>0</v>
      </c>
      <c r="M32" s="64">
        <f>INT(MOD(J32,365)/30)</f>
        <v>0</v>
      </c>
      <c r="N32" s="65" t="str">
        <f>+CONCATENATE(L32,"/",M32)</f>
        <v>0/0</v>
      </c>
    </row>
    <row r="33" spans="3:14" s="54" customFormat="1" ht="60" customHeight="1" x14ac:dyDescent="0.25">
      <c r="C33" s="69">
        <v>2</v>
      </c>
      <c r="D33" s="56"/>
      <c r="E33" s="228"/>
      <c r="F33" s="229"/>
      <c r="G33" s="71"/>
      <c r="H33" s="53"/>
      <c r="I33" s="53"/>
      <c r="J33" s="149">
        <f>+I33-H33</f>
        <v>0</v>
      </c>
      <c r="K33" s="150"/>
      <c r="L33" s="64">
        <f>INT(J33/365)</f>
        <v>0</v>
      </c>
      <c r="M33" s="64">
        <f>INT(MOD(J33,365)/30)</f>
        <v>0</v>
      </c>
      <c r="N33" s="65" t="str">
        <f>+CONCATENATE(L33,"/",M33)</f>
        <v>0/0</v>
      </c>
    </row>
    <row r="34" spans="3:14" s="54" customFormat="1" ht="60" customHeight="1" x14ac:dyDescent="0.25">
      <c r="C34" s="69">
        <v>3</v>
      </c>
      <c r="D34" s="56"/>
      <c r="E34" s="228"/>
      <c r="F34" s="229"/>
      <c r="G34" s="71"/>
      <c r="H34" s="55"/>
      <c r="I34" s="55"/>
      <c r="J34" s="149">
        <f>+I34-H34</f>
        <v>0</v>
      </c>
      <c r="K34" s="150"/>
      <c r="L34" s="64">
        <f t="shared" ref="L34:L35" si="0">INT(J34/365)</f>
        <v>0</v>
      </c>
      <c r="M34" s="64">
        <f t="shared" ref="M34:M35" si="1">INT(MOD(J34,365)/30)</f>
        <v>0</v>
      </c>
      <c r="N34" s="65" t="str">
        <f t="shared" ref="N34:N35" si="2">+CONCATENATE(L34,"/",M34)</f>
        <v>0/0</v>
      </c>
    </row>
    <row r="35" spans="3:14" s="54" customFormat="1" ht="60" customHeight="1" x14ac:dyDescent="0.25">
      <c r="C35" s="69">
        <v>4</v>
      </c>
      <c r="D35" s="56"/>
      <c r="E35" s="228"/>
      <c r="F35" s="229"/>
      <c r="G35" s="71"/>
      <c r="H35" s="53"/>
      <c r="I35" s="53"/>
      <c r="J35" s="149">
        <f t="shared" ref="J35:J36" si="3">+I35-H35</f>
        <v>0</v>
      </c>
      <c r="K35" s="150"/>
      <c r="L35" s="64">
        <f t="shared" si="0"/>
        <v>0</v>
      </c>
      <c r="M35" s="64">
        <f t="shared" si="1"/>
        <v>0</v>
      </c>
      <c r="N35" s="65" t="str">
        <f t="shared" si="2"/>
        <v>0/0</v>
      </c>
    </row>
    <row r="36" spans="3:14" s="54" customFormat="1" ht="60" customHeight="1" thickBot="1" x14ac:dyDescent="0.3">
      <c r="C36" s="69">
        <v>5</v>
      </c>
      <c r="D36" s="56"/>
      <c r="E36" s="228"/>
      <c r="F36" s="229"/>
      <c r="G36" s="71"/>
      <c r="H36" s="53"/>
      <c r="I36" s="53"/>
      <c r="J36" s="149">
        <f t="shared" si="3"/>
        <v>0</v>
      </c>
      <c r="K36" s="150"/>
      <c r="L36" s="64">
        <f t="shared" ref="L36" si="4">INT(J36/365)</f>
        <v>0</v>
      </c>
      <c r="M36" s="64">
        <f t="shared" ref="M36" si="5">INT(MOD(J36,365)/30)</f>
        <v>0</v>
      </c>
      <c r="N36" s="65" t="str">
        <f t="shared" ref="N36" si="6">+CONCATENATE(L36,"/",M36)</f>
        <v>0/0</v>
      </c>
    </row>
    <row r="37" spans="3:14" s="50" customFormat="1" ht="15.75" customHeight="1" thickBot="1" x14ac:dyDescent="0.25">
      <c r="C37" s="198" t="s">
        <v>103</v>
      </c>
      <c r="D37" s="199"/>
      <c r="E37" s="199"/>
      <c r="F37" s="199"/>
      <c r="G37" s="199"/>
      <c r="H37" s="199"/>
      <c r="I37" s="200"/>
      <c r="J37" s="153">
        <f>+SUM(J32:J36)</f>
        <v>0</v>
      </c>
      <c r="K37" s="154"/>
      <c r="L37" s="66">
        <f>INT(J37/365)</f>
        <v>0</v>
      </c>
      <c r="M37" s="67">
        <f>INT(MOD(J37,365)/30)</f>
        <v>0</v>
      </c>
      <c r="N37" s="51" t="str">
        <f>+CONCATENATE(L37,"/",M37)</f>
        <v>0/0</v>
      </c>
    </row>
    <row r="38" spans="3:14" s="50" customFormat="1" ht="13.5" thickBot="1" x14ac:dyDescent="0.25">
      <c r="J38" s="87"/>
      <c r="K38" s="88"/>
      <c r="L38" s="89" t="str">
        <f>+CONCATENATE(C37," - ",L37," años, ",M37," meses")</f>
        <v>Total - 0 años, 0 meses</v>
      </c>
      <c r="M38" s="88"/>
      <c r="N38" s="90"/>
    </row>
    <row r="39" spans="3:14" s="50" customFormat="1" ht="13.5" thickBot="1" x14ac:dyDescent="0.25">
      <c r="L39" s="52"/>
    </row>
    <row r="40" spans="3:14" s="72" customFormat="1" ht="68.25" customHeight="1" thickBot="1" x14ac:dyDescent="0.3">
      <c r="C40" s="157" t="s">
        <v>146</v>
      </c>
      <c r="D40" s="158"/>
      <c r="E40" s="238" t="s">
        <v>147</v>
      </c>
      <c r="F40" s="239"/>
      <c r="G40" s="239"/>
      <c r="H40" s="239"/>
      <c r="I40" s="239"/>
      <c r="J40" s="239"/>
      <c r="K40" s="239"/>
      <c r="L40" s="239"/>
      <c r="M40" s="239"/>
      <c r="N40" s="240"/>
    </row>
    <row r="41" spans="3:14" ht="38.25" customHeight="1" x14ac:dyDescent="0.25">
      <c r="C41" s="86" t="s">
        <v>5</v>
      </c>
      <c r="D41" s="84" t="s">
        <v>102</v>
      </c>
      <c r="E41" s="155" t="s">
        <v>127</v>
      </c>
      <c r="F41" s="156"/>
      <c r="G41" s="83" t="s">
        <v>126</v>
      </c>
      <c r="H41" s="84" t="s">
        <v>104</v>
      </c>
      <c r="I41" s="84" t="s">
        <v>105</v>
      </c>
      <c r="J41" s="155" t="s">
        <v>121</v>
      </c>
      <c r="K41" s="156"/>
      <c r="L41" s="84" t="s">
        <v>122</v>
      </c>
      <c r="M41" s="84" t="s">
        <v>123</v>
      </c>
      <c r="N41" s="85" t="s">
        <v>124</v>
      </c>
    </row>
    <row r="42" spans="3:14" s="54" customFormat="1" ht="60" customHeight="1" x14ac:dyDescent="0.25">
      <c r="C42" s="69">
        <v>1</v>
      </c>
      <c r="D42" s="56"/>
      <c r="E42" s="228"/>
      <c r="F42" s="229"/>
      <c r="G42" s="71"/>
      <c r="H42" s="53"/>
      <c r="I42" s="53"/>
      <c r="J42" s="149">
        <f>+I42-H42</f>
        <v>0</v>
      </c>
      <c r="K42" s="150"/>
      <c r="L42" s="64">
        <f>INT(J42/365)</f>
        <v>0</v>
      </c>
      <c r="M42" s="64">
        <f>INT(MOD(J42,365)/30)</f>
        <v>0</v>
      </c>
      <c r="N42" s="65" t="str">
        <f>+CONCATENATE(L42,"/",M42)</f>
        <v>0/0</v>
      </c>
    </row>
    <row r="43" spans="3:14" s="54" customFormat="1" ht="60" customHeight="1" x14ac:dyDescent="0.25">
      <c r="C43" s="69">
        <v>2</v>
      </c>
      <c r="D43" s="56"/>
      <c r="E43" s="228"/>
      <c r="F43" s="229"/>
      <c r="G43" s="71"/>
      <c r="H43" s="53"/>
      <c r="I43" s="53"/>
      <c r="J43" s="149">
        <f>+I43-H43</f>
        <v>0</v>
      </c>
      <c r="K43" s="150"/>
      <c r="L43" s="64">
        <f>INT(J43/365)</f>
        <v>0</v>
      </c>
      <c r="M43" s="64">
        <f>INT(MOD(J43,365)/30)</f>
        <v>0</v>
      </c>
      <c r="N43" s="65" t="str">
        <f>+CONCATENATE(L43,"/",M43)</f>
        <v>0/0</v>
      </c>
    </row>
    <row r="44" spans="3:14" s="54" customFormat="1" ht="60" customHeight="1" x14ac:dyDescent="0.25">
      <c r="C44" s="69">
        <v>3</v>
      </c>
      <c r="D44" s="56"/>
      <c r="E44" s="228"/>
      <c r="F44" s="229"/>
      <c r="G44" s="71"/>
      <c r="H44" s="55"/>
      <c r="I44" s="55"/>
      <c r="J44" s="149">
        <f>+I44-H44</f>
        <v>0</v>
      </c>
      <c r="K44" s="150"/>
      <c r="L44" s="64">
        <f t="shared" ref="L44:L46" si="7">INT(J44/365)</f>
        <v>0</v>
      </c>
      <c r="M44" s="64">
        <f t="shared" ref="M44:M46" si="8">INT(MOD(J44,365)/30)</f>
        <v>0</v>
      </c>
      <c r="N44" s="65" t="str">
        <f t="shared" ref="N44:N46" si="9">+CONCATENATE(L44,"/",M44)</f>
        <v>0/0</v>
      </c>
    </row>
    <row r="45" spans="3:14" s="54" customFormat="1" ht="60" customHeight="1" x14ac:dyDescent="0.25">
      <c r="C45" s="69">
        <v>4</v>
      </c>
      <c r="D45" s="56"/>
      <c r="E45" s="228"/>
      <c r="F45" s="229"/>
      <c r="G45" s="71"/>
      <c r="H45" s="53"/>
      <c r="I45" s="53"/>
      <c r="J45" s="149">
        <f t="shared" ref="J45:J46" si="10">+I45-H45</f>
        <v>0</v>
      </c>
      <c r="K45" s="150"/>
      <c r="L45" s="64">
        <f t="shared" si="7"/>
        <v>0</v>
      </c>
      <c r="M45" s="64">
        <f t="shared" si="8"/>
        <v>0</v>
      </c>
      <c r="N45" s="65" t="str">
        <f t="shared" si="9"/>
        <v>0/0</v>
      </c>
    </row>
    <row r="46" spans="3:14" s="54" customFormat="1" ht="60" customHeight="1" thickBot="1" x14ac:dyDescent="0.3">
      <c r="C46" s="69">
        <v>5</v>
      </c>
      <c r="D46" s="56"/>
      <c r="E46" s="228"/>
      <c r="F46" s="229"/>
      <c r="G46" s="71"/>
      <c r="H46" s="53"/>
      <c r="I46" s="53"/>
      <c r="J46" s="151">
        <f t="shared" si="10"/>
        <v>0</v>
      </c>
      <c r="K46" s="152"/>
      <c r="L46" s="64">
        <f t="shared" si="7"/>
        <v>0</v>
      </c>
      <c r="M46" s="64">
        <f t="shared" si="8"/>
        <v>0</v>
      </c>
      <c r="N46" s="65" t="str">
        <f t="shared" si="9"/>
        <v>0/0</v>
      </c>
    </row>
    <row r="47" spans="3:14" ht="15.75" thickBot="1" x14ac:dyDescent="0.3">
      <c r="C47" s="198" t="s">
        <v>103</v>
      </c>
      <c r="D47" s="199"/>
      <c r="E47" s="199"/>
      <c r="F47" s="199"/>
      <c r="G47" s="199"/>
      <c r="H47" s="199"/>
      <c r="I47" s="200"/>
      <c r="J47" s="153">
        <f>+SUM(J42:J46)</f>
        <v>0</v>
      </c>
      <c r="K47" s="154"/>
      <c r="L47" s="66">
        <f>INT(J47/365)</f>
        <v>0</v>
      </c>
      <c r="M47" s="67">
        <f>INT(MOD(J47,365)/30)</f>
        <v>0</v>
      </c>
      <c r="N47" s="51" t="str">
        <f>+CONCATENATE(L47,"/",M47)</f>
        <v>0/0</v>
      </c>
    </row>
    <row r="48" spans="3:14" ht="15.75" thickBot="1" x14ac:dyDescent="0.3">
      <c r="C48" s="50"/>
      <c r="D48" s="50"/>
      <c r="E48" s="50"/>
      <c r="F48" s="50"/>
      <c r="G48" s="50"/>
      <c r="H48" s="50"/>
      <c r="I48" s="50"/>
      <c r="J48" s="87"/>
      <c r="K48" s="88"/>
      <c r="L48" s="89" t="str">
        <f>+CONCATENATE(C47," - ",L47," años, ",M47," meses")</f>
        <v>Total - 0 años, 0 meses</v>
      </c>
      <c r="M48" s="88"/>
      <c r="N48" s="90"/>
    </row>
    <row r="49" spans="12:12" s="50" customFormat="1" ht="12.75" x14ac:dyDescent="0.2">
      <c r="L49" s="52"/>
    </row>
  </sheetData>
  <mergeCells count="90">
    <mergeCell ref="E30:N30"/>
    <mergeCell ref="E40:N40"/>
    <mergeCell ref="J37:K37"/>
    <mergeCell ref="J43:K43"/>
    <mergeCell ref="J44:K44"/>
    <mergeCell ref="F16:N16"/>
    <mergeCell ref="F17:N17"/>
    <mergeCell ref="C17:D17"/>
    <mergeCell ref="C16:D16"/>
    <mergeCell ref="E31:F31"/>
    <mergeCell ref="F27:G27"/>
    <mergeCell ref="H27:J27"/>
    <mergeCell ref="C20:D20"/>
    <mergeCell ref="F22:G22"/>
    <mergeCell ref="H28:J28"/>
    <mergeCell ref="H24:J24"/>
    <mergeCell ref="H25:J25"/>
    <mergeCell ref="H26:J26"/>
    <mergeCell ref="F24:G24"/>
    <mergeCell ref="F25:G25"/>
    <mergeCell ref="F26:G26"/>
    <mergeCell ref="C2:N2"/>
    <mergeCell ref="C4:D4"/>
    <mergeCell ref="C6:D6"/>
    <mergeCell ref="C5:D5"/>
    <mergeCell ref="F4:N4"/>
    <mergeCell ref="F5:N5"/>
    <mergeCell ref="F6:N6"/>
    <mergeCell ref="C14:D14"/>
    <mergeCell ref="C15:D15"/>
    <mergeCell ref="F11:N11"/>
    <mergeCell ref="F10:N10"/>
    <mergeCell ref="F15:N15"/>
    <mergeCell ref="C10:D10"/>
    <mergeCell ref="C13:D13"/>
    <mergeCell ref="C11:D11"/>
    <mergeCell ref="C12:D12"/>
    <mergeCell ref="C47:I47"/>
    <mergeCell ref="C37:I37"/>
    <mergeCell ref="L20:N20"/>
    <mergeCell ref="F20:G20"/>
    <mergeCell ref="F21:G21"/>
    <mergeCell ref="E46:F46"/>
    <mergeCell ref="E32:F32"/>
    <mergeCell ref="E33:F33"/>
    <mergeCell ref="E34:F34"/>
    <mergeCell ref="E35:F35"/>
    <mergeCell ref="E36:F36"/>
    <mergeCell ref="E44:F44"/>
    <mergeCell ref="E45:F45"/>
    <mergeCell ref="E41:F41"/>
    <mergeCell ref="E43:F43"/>
    <mergeCell ref="E42:F42"/>
    <mergeCell ref="J34:K34"/>
    <mergeCell ref="J35:K35"/>
    <mergeCell ref="C7:D7"/>
    <mergeCell ref="F7:N7"/>
    <mergeCell ref="F23:G23"/>
    <mergeCell ref="H23:J23"/>
    <mergeCell ref="L23:N23"/>
    <mergeCell ref="H20:K20"/>
    <mergeCell ref="H21:K21"/>
    <mergeCell ref="H22:K22"/>
    <mergeCell ref="C21:D22"/>
    <mergeCell ref="C23:D27"/>
    <mergeCell ref="C8:N8"/>
    <mergeCell ref="H12:I12"/>
    <mergeCell ref="C9:N9"/>
    <mergeCell ref="H13:I13"/>
    <mergeCell ref="C40:D40"/>
    <mergeCell ref="F12:G12"/>
    <mergeCell ref="J12:N12"/>
    <mergeCell ref="F13:G13"/>
    <mergeCell ref="J13:N13"/>
    <mergeCell ref="H14:I14"/>
    <mergeCell ref="F14:G14"/>
    <mergeCell ref="J14:N14"/>
    <mergeCell ref="D19:N19"/>
    <mergeCell ref="C30:D30"/>
    <mergeCell ref="D29:F29"/>
    <mergeCell ref="G29:N29"/>
    <mergeCell ref="J36:K36"/>
    <mergeCell ref="J31:K31"/>
    <mergeCell ref="J32:K32"/>
    <mergeCell ref="J33:K33"/>
    <mergeCell ref="J45:K45"/>
    <mergeCell ref="J46:K46"/>
    <mergeCell ref="J47:K47"/>
    <mergeCell ref="J41:K41"/>
    <mergeCell ref="J42:K42"/>
  </mergeCells>
  <printOptions horizontalCentered="1"/>
  <pageMargins left="0.23622047244094491" right="0.23622047244094491" top="0.74803149606299213" bottom="0.35433070866141736" header="0.31496062992125984" footer="0.11811023622047245"/>
  <pageSetup paperSize="9" scale="35" orientation="portrait" r:id="rId1"/>
  <rowBreaks count="1" manualBreakCount="1">
    <brk id="27" min="1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Evaluacion BID</vt:lpstr>
      <vt:lpstr>Hoja1</vt:lpstr>
      <vt:lpstr>Evaluación</vt:lpstr>
      <vt:lpstr>Eva 11.02.2014</vt:lpstr>
      <vt:lpstr>FORMATO HV</vt:lpstr>
      <vt:lpstr>'FORMATO HV'!Área_de_impresión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PMSAJ</dc:creator>
  <cp:lastModifiedBy>PROCESO DE SELECCION</cp:lastModifiedBy>
  <cp:revision/>
  <cp:lastPrinted>2020-11-17T16:14:39Z</cp:lastPrinted>
  <dcterms:created xsi:type="dcterms:W3CDTF">2013-03-20T21:37:51Z</dcterms:created>
  <dcterms:modified xsi:type="dcterms:W3CDTF">2025-07-14T22:16:02Z</dcterms:modified>
</cp:coreProperties>
</file>