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seph Chavez.ABAST-010\AppData\Local\Microsoft\Windows\INetCache\Content.Outlook\OBYXXLU6\"/>
    </mc:Choice>
  </mc:AlternateContent>
  <xr:revisionPtr revIDLastSave="0" documentId="13_ncr:1_{5A6C43CC-B3C0-447F-BA28-C8E3CBDA3B03}" xr6:coauthVersionLast="47" xr6:coauthVersionMax="47" xr10:uidLastSave="{00000000-0000-0000-0000-000000000000}"/>
  <bookViews>
    <workbookView xWindow="-120" yWindow="-120" windowWidth="29040" windowHeight="15720" firstSheet="4" activeTab="4" xr2:uid="{00000000-000D-0000-FFFF-FFFF00000000}"/>
  </bookViews>
  <sheets>
    <sheet name="Evaluacion BID" sheetId="6" state="hidden" r:id="rId1"/>
    <sheet name="Hoja1" sheetId="7" state="hidden" r:id="rId2"/>
    <sheet name="Evaluación" sheetId="8" state="hidden" r:id="rId3"/>
    <sheet name="Eva 11.02.2014" sheetId="10" state="hidden" r:id="rId4"/>
    <sheet name="FORMATO HV" sheetId="9" r:id="rId5"/>
  </sheets>
  <definedNames>
    <definedName name="_xlnm.Print_Area" localSheetId="4">'FORMATO HV'!$B$1:$O$67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1" i="9" l="1"/>
  <c r="L61" i="9" s="1"/>
  <c r="J53" i="9"/>
  <c r="L53" i="9" s="1"/>
  <c r="J49" i="9"/>
  <c r="L49" i="9" s="1"/>
  <c r="J54" i="9"/>
  <c r="L54" i="9" s="1"/>
  <c r="J65" i="9"/>
  <c r="M65" i="9" s="1"/>
  <c r="J64" i="9"/>
  <c r="M64" i="9" s="1"/>
  <c r="J63" i="9"/>
  <c r="M63" i="9" s="1"/>
  <c r="J62" i="9"/>
  <c r="L62" i="9" s="1"/>
  <c r="J60" i="9"/>
  <c r="M60" i="9" s="1"/>
  <c r="M61" i="9" l="1"/>
  <c r="N61" i="9" s="1"/>
  <c r="J66" i="9"/>
  <c r="M49" i="9"/>
  <c r="N49" i="9" s="1"/>
  <c r="M54" i="9"/>
  <c r="N54" i="9" s="1"/>
  <c r="M53" i="9"/>
  <c r="N53" i="9" s="1"/>
  <c r="L64" i="9"/>
  <c r="N64" i="9" s="1"/>
  <c r="M62" i="9"/>
  <c r="N62" i="9" s="1"/>
  <c r="L60" i="9"/>
  <c r="N60" i="9" s="1"/>
  <c r="L63" i="9"/>
  <c r="N63" i="9" s="1"/>
  <c r="L65" i="9"/>
  <c r="N65" i="9" s="1"/>
  <c r="L66" i="9" l="1"/>
  <c r="M66" i="9"/>
  <c r="L67" i="9" l="1"/>
  <c r="N66" i="9"/>
  <c r="J51" i="9" l="1"/>
  <c r="J48" i="9" l="1"/>
  <c r="J52" i="9" l="1"/>
  <c r="L52" i="9" s="1"/>
  <c r="L51" i="9"/>
  <c r="J50" i="9"/>
  <c r="L50" i="9" s="1"/>
  <c r="M48" i="9"/>
  <c r="L48" i="9"/>
  <c r="J55" i="9" l="1"/>
  <c r="L55" i="9" s="1"/>
  <c r="M52" i="9"/>
  <c r="N52" i="9" s="1"/>
  <c r="M51" i="9"/>
  <c r="N51" i="9" s="1"/>
  <c r="N48" i="9"/>
  <c r="M50" i="9"/>
  <c r="N50" i="9" s="1"/>
  <c r="M55" i="9" l="1"/>
  <c r="N55" i="9" s="1"/>
  <c r="L56" i="9" l="1"/>
  <c r="J31" i="10" l="1"/>
  <c r="H31" i="10"/>
  <c r="F31" i="10"/>
  <c r="J31" i="8"/>
  <c r="H31" i="8"/>
  <c r="F31" i="8"/>
  <c r="N19" i="6"/>
  <c r="N14" i="6"/>
  <c r="N11" i="6"/>
  <c r="N7" i="6"/>
  <c r="K19" i="6"/>
  <c r="K14" i="6"/>
  <c r="K11" i="6"/>
  <c r="K7" i="6"/>
  <c r="N2" i="7"/>
  <c r="N3" i="7"/>
  <c r="N4" i="7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H7" i="6"/>
  <c r="E20" i="6"/>
  <c r="H19" i="6"/>
  <c r="E15" i="6"/>
  <c r="H14" i="6"/>
  <c r="E12" i="6"/>
  <c r="H11" i="6"/>
  <c r="E8" i="6"/>
  <c r="K24" i="6" l="1"/>
  <c r="N24" i="6"/>
  <c r="E24" i="6"/>
  <c r="H24" i="6"/>
  <c r="N25" i="7"/>
  <c r="N26" i="7" s="1"/>
  <c r="N27" i="7" s="1"/>
</calcChain>
</file>

<file path=xl/sharedStrings.xml><?xml version="1.0" encoding="utf-8"?>
<sst xmlns="http://schemas.openxmlformats.org/spreadsheetml/2006/main" count="343" uniqueCount="165">
  <si>
    <t>CRITERIOS DE EVALUACION</t>
  </si>
  <si>
    <t>ENTIDAD:</t>
  </si>
  <si>
    <t>Programa Modernización del Sistema de Administración de Justicia para la Mejora de los Servicios brindados a la Población Peruana (PMSAJ-Primera Etapa) - Contrato de Préstamo Nº 2534/OC-PE.</t>
  </si>
  <si>
    <t xml:space="preserve">CARGO:  </t>
  </si>
  <si>
    <t>Consultoría  Individual Evaluación del Sistema de Seguimiento y Monitoreo, con propuesta de selección de producto y modalidad</t>
  </si>
  <si>
    <t>N°</t>
  </si>
  <si>
    <t xml:space="preserve">FACTORES DE CALIFICACIÓN </t>
  </si>
  <si>
    <t>Puntaje máximo</t>
  </si>
  <si>
    <t>Puntaje máximo de la categoría</t>
  </si>
  <si>
    <t>AVILA AGREDA LUIS HUMBERTO</t>
  </si>
  <si>
    <t>ARAMBURU GARCIA FREDDY EDGAR</t>
  </si>
  <si>
    <t>ARIAS RAMOS CARLOS</t>
  </si>
  <si>
    <r>
      <t xml:space="preserve">FORMACION ACADÉMICA </t>
    </r>
    <r>
      <rPr>
        <sz val="11"/>
        <color indexed="8"/>
        <rFont val="Cambria"/>
        <family val="1"/>
      </rPr>
      <t>(máximo 30 puntos)</t>
    </r>
  </si>
  <si>
    <t>Profesional en Economía, Administración, Ingeniería, Estadística o carreras afines; de preferencia con estudios de Maestría en Administración, o Sistemas de Información, Gestión-Evaluación  de Proyectos, o afines.</t>
  </si>
  <si>
    <t>Requisito Mínimo
[Cumple / 
No Cumple]</t>
  </si>
  <si>
    <t>1) Universidad Nacional de Trujillo / Ingeniero Industrial
2) Universidad Alas Peruanas / Maestría en Planeamiento Estratégico (cursando)
3) UNMSM / Maestría en Tecnología de Información (2do ciclo, 2003)</t>
  </si>
  <si>
    <t>Cumple</t>
  </si>
  <si>
    <t>1) UNI / Ingenieria de Sistemas 
2) Universidad Pacífico / Magister en Administración</t>
  </si>
  <si>
    <t>1) Universidad San Martín de Porres / Ingeniería Estadística e Informática
2) Universidad San Martín de Porres / Maestría en Ingeniería de Computación y Sistemas con mención en Gestión de Tecnologías de Información</t>
  </si>
  <si>
    <t>• Maestría en Administración, o Sistemas de Información, Gestión-Evaluación  de Proyectos, o afines: (15 puntos)
• Estudios culminados en maestría en Administración, o Sistemas de Información, Gestión-Evaluación  de Proyectos, o afines: (10 puntos)</t>
  </si>
  <si>
    <t>1) Universidad Alas Peruanas / Maestría en Planeamiento Estratégico (cursando), no aplica está en curso
2) UNMSM / Maestría en Tecnología de Información (2do ciclo, 2003, inconcluso)</t>
  </si>
  <si>
    <t>1) Universidad Pacífico / Magister en Administración</t>
  </si>
  <si>
    <t>1) Universidad San Martín de Porres / Maestría en Ingeniería de Computación y Sistemas con mención en Gestión de Tecnologías de Información</t>
  </si>
  <si>
    <t>• Diplomados de especialización en Gestión de Proyectos, Diseño, monitoreo y Evaluación de Proyectos, Informática o Gestión de Sistemas, Contrataciones del Estado: 03 puntos por diplomado, máximo 4 diplomados (12 puntos)
• Cursos de especialización en Gestión de Proyectos, Diseño, monitoreo y Evaluación de Proyectos, Informática o Gestión de Sistemas, Contrataciones del Estado: 01 puntos por curso, máximo 4 cursos (04 puntos)</t>
  </si>
  <si>
    <t>1) Diplomado: Especialización en CMMI - Programa PACIS - Cámara de Comercio de Lima
2) Diplomado: Planeamiento Estratégico / ILPES - CEPAL
3) Curso: Rational Rose con UML y Metodología RUP / UNMSM
4) Curso: Visual FoxPRO v8.0 / Microsoft Perú</t>
  </si>
  <si>
    <t>1) Diplomado: Gobierno Electrónico / Itesem (Mexico)
2) Diplomado: Evaluación de Proyectos / Ceddet (España)
3) Curso: CEDEYAC
3) Curso: Contrataciones del Estado / Escuela Nacional de Control</t>
  </si>
  <si>
    <t>1) Diplomado: eGovernment / Universidad de Kookmin</t>
  </si>
  <si>
    <r>
      <t xml:space="preserve">EXPERIENCIA LABORAL GENERAL </t>
    </r>
    <r>
      <rPr>
        <sz val="11"/>
        <color indexed="8"/>
        <rFont val="Cambria"/>
        <family val="1"/>
      </rPr>
      <t>(máximo 05 puntos)</t>
    </r>
  </si>
  <si>
    <t>EXPERIENCIA LABORAL GENERAL</t>
  </si>
  <si>
    <t>Ocho (08) años de experiencia profesional en el ámbito público o privado.</t>
  </si>
  <si>
    <r>
      <t xml:space="preserve">1) Centro de Planeamiento Estratégico - CEPLAN / Especialista de Línea de Base (03/05)
2) Programa Especial de Reconversión Laboral - REVALORA PERU / Consultor (00/02)
3) Proyecto Sistema de Información Regional - SIR, PNUD / Consultor PNUD (00/05)
4) Poder Judicial - Proyecto JUSPER / Consultor (01/00)
5) Poder Judical / Coordinador de Seguridad de Sistemas (04/03)
6) GMD / Analista Funcional a cargo del Proyectgo Sarbance Oxley (00/03)
7) Provias MTC / Analista Funcional de apoyo a cargo del tema de Segridad de la Información (00/02)
8) Consejo Nacional de Descentralización - CND / Consultor externo del BID (00/07)
9) Carlos Avila y Asociados S.C. / Auditor de Sistemas (18/07)
10) Foncodes / Analista Programador (01/09)
</t>
    </r>
    <r>
      <rPr>
        <b/>
        <sz val="10"/>
        <color theme="1"/>
        <rFont val="Cambria"/>
        <family val="1"/>
      </rPr>
      <t>TOTAL 18 años y 07 meses</t>
    </r>
  </si>
  <si>
    <r>
      <t xml:space="preserve">1) Centro de Planeamiento Estratégico - CEPLAN / Consultor (00/01)
2) INGEMMET / Consultor (00/06)
3) Sistema de Focalización de Hogares - Municipalidad Metropolitana de Lima / Consultor (se traslapa en 2)
4) OSIPTEL / Jefe de Equipo de Proyecto (00/06)
5) Programa de Apoyo a la Reforma del Sector Salud - PARSALUD II / Coordinador de la Unidad de Monitoreo y Evaluación (00/09)
6) Centro de Planeamiento Estratégico - CEPLAN / Coordinador (01/01)
7) Presidencia del Consejo de Ministros - PCM-ONGEI / Asesor Principal (01/03)
8) Poder Judicial / Gerente de Informática (04/03)
9) Fondo Nacional de Compensación y Desarrollo Social - FONCODES / Sub Gerente de Desarrollo y Organización y Métodos (02/00)
10) Seguro Materno Infantil / Responsable de Planeamiento y Programación (00/08)
11) Ministerio de Salud - Corporación Andina de Fomento / Consultor (00/03)
12) Ministerio de Salud - Programa de las Naciones Unidas para la Fiscalización del Tráfico Ilícito de Drogas / Consultor (00/06)
13) Ministerio de Salud - Oficina de Estadística e Informática / Consultor (00/02)
14) Ministerio de Salud - Proyecto de Reforma del Sector / Consultor (01/01)
15) Ministerio de Salud - Seguro Escolar Gratuito / Jefe de Información, Comunicación y Análisis (00/05)
16) Ministerio de la Presidencia - Instituto Nacional de Bienestar Familiar / Gerente de Informática (01/01)
17) Ministerio de la Presidencia - Programa de Descentralización y Desarrollo Municipal / Consultor (02/02)
18) Fondo Nacional de Compensación y Desarrollo Social - FONCODES / Analística Informático (00/05)
19) Fondo Nacional de Compensación y Desarrollo Social - FONCODES / Analística Informático (01/02)
20) Corporación de Desarrollo de La Libertad / Sub Gerente de Sistemas (01/06)
</t>
    </r>
    <r>
      <rPr>
        <b/>
        <sz val="10"/>
        <color theme="1"/>
        <rFont val="Cambria"/>
        <family val="1"/>
      </rPr>
      <t>TOTAL 19 años y 10 meses</t>
    </r>
  </si>
  <si>
    <r>
      <t xml:space="preserve">1) Presidencia del Consejo de Ministros - PCM / Oficina Nacional de Gobierno Electrónico e Informática / Analista de Sistemas PAD II (06/03)
2) Presidencia del Consejo de Ministros - PCM / Oficina de Asuntos Administrativos/ Analista de Sistemas PAD II (02/00)
3) Presidencia del Consejo de Ministros - PCM / Oficina de Asuntos Administrativos/ Encargado de Abastecimientos (01/05)
4) D'Lizzias Servicios de Alimentos SRL / Analista de Sistemas (00/03)
5) Industrias Fraort EIRL / Analista de Sistemas (00/00), se traslapa en (4)
6) Centro Interamericano de Asesoría Técnica SRL / Analista de Sistemas (00/10)
</t>
    </r>
    <r>
      <rPr>
        <b/>
        <sz val="10"/>
        <color theme="1"/>
        <rFont val="Cambria"/>
        <family val="1"/>
      </rPr>
      <t>TOTAL 10 años y 09 meses</t>
    </r>
  </si>
  <si>
    <t xml:space="preserve">Por cada año adicional se bonificará con 1 punto en la experiencia laboral general (máximo 5 años). </t>
  </si>
  <si>
    <r>
      <t xml:space="preserve">EXPERIENCIA ESPECIFICA </t>
    </r>
    <r>
      <rPr>
        <sz val="11"/>
        <color indexed="8"/>
        <rFont val="Cambria"/>
        <family val="1"/>
      </rPr>
      <t>(máximo 60 puntos)</t>
    </r>
  </si>
  <si>
    <t>EXPERIENCIA ESPECIFICA</t>
  </si>
  <si>
    <t>• Mínimo (02) años de experiencia profesional en el sector público en evaluación de instrumentos informáticos.</t>
  </si>
  <si>
    <r>
      <t xml:space="preserve">1) Centro de Planeamiento Estratégico - CEPLAN / Especialista de Línea de Base (03/05)
2) Programa Especial de Reconversión Laboral - REVALORA PERU / Consultor (00/02)
3) Proyecto Sistema de Información Regional - SIR, PNUD / Consultor PNUD (00/05)
4) Poder Judicial - Proyecto JUSPER / Consultor (01/00)
5) Poder Judical / Coordinador de Seguridad de Sistemas (04/03)
6) Provias MTC / Analista Funcional de apoyo a cargo del tema de Segridad de la Información (00/02)
7) Consejo Nacional de Descentralización - CND / Consultor externo del BID (00/07)
8) Foncodes / Analista Programador (01/09)
</t>
    </r>
    <r>
      <rPr>
        <b/>
        <sz val="10"/>
        <color theme="1"/>
        <rFont val="Cambria"/>
        <family val="1"/>
      </rPr>
      <t xml:space="preserve">TOTAL 11 años y 06 meses
</t>
    </r>
    <r>
      <rPr>
        <sz val="10"/>
        <color theme="1"/>
        <rFont val="Cambria"/>
        <family val="1"/>
      </rPr>
      <t xml:space="preserve">1) Centro de Planeamiento Estratégico - CEPLAN / Especialista de Línea de Base (03/05)
2) Programa Especial de Reconversión Laboral - REVALORA PERU / Consultor (00/02)
3) Poder Judicial - Proyecto JUSPER / Consultor (01/00)
4) Poder Judical / Coordinador de Seguridad de Sistemas (04/03)
5) Consejo Nacional de Descentralización - CND / Consultor externo del BID (00/07)
</t>
    </r>
    <r>
      <rPr>
        <b/>
        <sz val="10"/>
        <color theme="1"/>
        <rFont val="Cambria"/>
        <family val="1"/>
      </rPr>
      <t>TOTAL 09 años y 05 meses</t>
    </r>
    <r>
      <rPr>
        <sz val="10"/>
        <color theme="1"/>
        <rFont val="Cambria"/>
        <family val="1"/>
      </rPr>
      <t xml:space="preserve">
</t>
    </r>
  </si>
  <si>
    <r>
      <t xml:space="preserve">1) Centro de Planeamiento Estratégico - CEPLAN / Consultor (00/01)
2) INGEMMET / Consultor (00/06)
3) Sistema de Focalización de Hogares - Municipalidad Metropolitana de Lima / Consultor (se traslapa en 2)
4) OSIPTEL / Jefe de Equipo de Proyecto (00/06)
5) Programa de Apoyo a la Reforma del Sector Salud - PARSALUD II / Coordinador de la Unidad de Monitoreo y Evaluación (00/09)
6) Centro de Planeamiento Estratégico - CEPLAN / Coordinador (01/01)
7) Presidencia del Consejo de Ministros - PCM-ONGEI / Asesor Principal (01/03)
</t>
    </r>
    <r>
      <rPr>
        <u/>
        <sz val="10"/>
        <color theme="1"/>
        <rFont val="Cambria"/>
        <family val="1"/>
      </rPr>
      <t>8) Poder Judicial / Gerente de Informática (04/03)</t>
    </r>
    <r>
      <rPr>
        <sz val="10"/>
        <color theme="1"/>
        <rFont val="Cambria"/>
        <family val="1"/>
      </rPr>
      <t xml:space="preserve">
9) Fondo Nacional de Compensación y Desarrollo Social - FONCODES / Sub Gerente de Desarrollo y Organización y Métodos (02/00)
10) Seguro Materno Infantil / Responsable de Planeamiento y Programación (00/08)
</t>
    </r>
    <r>
      <rPr>
        <u/>
        <sz val="10"/>
        <color theme="1"/>
        <rFont val="Cambria"/>
        <family val="1"/>
      </rPr>
      <t>11) Ministerio de Salud - Corporación Andina de Fomento / Consultor (00/03)</t>
    </r>
    <r>
      <rPr>
        <sz val="10"/>
        <color theme="1"/>
        <rFont val="Cambria"/>
        <family val="1"/>
      </rPr>
      <t xml:space="preserve">
12) Ministerio de Salud - Programa de las Naciones Unidas para la Fiscalización del Tráfico Ilícito de Drogas / Consultor (00/06)
13) Ministerio de Salud - Oficina de Estadística e Informática / Consultor (00/02)
</t>
    </r>
    <r>
      <rPr>
        <u/>
        <sz val="10"/>
        <color theme="1"/>
        <rFont val="Cambria"/>
        <family val="1"/>
      </rPr>
      <t>14) Ministerio de Salud - Proyecto de Reforma del Sector / Consultor (01/01)
15) Ministerio de Salud - Seguro Escolar Gratuito / Jefe de Información, Comunicación y Análisis (00/05)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16) Ministerio de la Presidencia - Instituto Nacional de Bienestar Familiar / Gerente de Informática (01/01)
17) Ministerio de la Presidencia - Programa de Descentralización y Desarrollo Municipal / Consultor (02/02)</t>
    </r>
    <r>
      <rPr>
        <sz val="10"/>
        <color theme="1"/>
        <rFont val="Cambria"/>
        <family val="1"/>
      </rPr>
      <t xml:space="preserve">
18) Fondo Nacional de Compensación y Desarrollo Social - FONCODES / Analística Informático (00/05)
19) Fondo Nacional de Compensación y Desarrollo Social - FONCODES / Analística Informático (01/02)
</t>
    </r>
    <r>
      <rPr>
        <u/>
        <sz val="10"/>
        <color theme="1"/>
        <rFont val="Cambria"/>
        <family val="1"/>
      </rPr>
      <t>20) Corporación de Desarrollo de La Libertad / Sub Gerente de Sistemas (01/06)</t>
    </r>
    <r>
      <rPr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 xml:space="preserve">TOTAL 19 años y 10 meses
</t>
    </r>
    <r>
      <rPr>
        <sz val="10"/>
        <color theme="1"/>
        <rFont val="Cambria"/>
        <family val="1"/>
      </rPr>
      <t xml:space="preserve">1) Poder Judicial / Gerente de Informática (04/03)
2) Ministerio de Salud - Corporación Andina de Fomento / Consultor (00/03)
3) Ministerio de Salud - Proyecto de Reforma del Sector / Consultor (01/01)
4) Ministerio de Salud - Seguro Escolar Gratuito / Jefe de Información, Comunicación y Análisis (00/05)
5) Ministerio de la Presidencia - Instituto Nacional de Bienestar Familiar / Gerente de Informática (01/01)
6) Ministerio de la Presidencia - Programa de Descentralización y Desarrollo Municipal / Consultor (02/02)
7) Corporación de Desarrollo de La Libertad / Sub Gerente de Sistemas (01/06)
</t>
    </r>
    <r>
      <rPr>
        <b/>
        <sz val="10"/>
        <color theme="1"/>
        <rFont val="Cambria"/>
        <family val="1"/>
      </rPr>
      <t>TOTAL 10 años y 09 meses</t>
    </r>
  </si>
  <si>
    <r>
      <t xml:space="preserve">1) Presidencia del Consejo de Ministros - PCM / Oficina Nacional de Gobierno Electrónico e Informática / Analista de Sistemas PAD II (06/03)
2) Presidencia del Consejo de Ministros - PCM / Oficina de Asuntos Administrativos/ Analista de Sistemas PAD II (02/00)
3) Presidencia del Consejo de Ministros - PCM / Oficina de Asuntos Administrativos/ Encargado de Abastecimientos (01/05)
</t>
    </r>
    <r>
      <rPr>
        <b/>
        <sz val="10"/>
        <color theme="1"/>
        <rFont val="Cambria"/>
        <family val="1"/>
      </rPr>
      <t xml:space="preserve">TOTAL 09 años y 08 meses
</t>
    </r>
    <r>
      <rPr>
        <sz val="10"/>
        <color theme="1"/>
        <rFont val="Cambria"/>
        <family val="1"/>
      </rPr>
      <t xml:space="preserve">1) Presidencia del Consejo de Ministros - PCM / Oficina Nacional de Gobierno Electrónico e Informática / Analista de Sistemas PAD II (06/03)
2) Presidencia del Consejo de Ministros - PCM / Oficina de Asuntos Administrativos/ Analista de Sistemas PAD II (02/00)
3) Presidencia del Consejo de Ministros - PCM / Oficina de Asuntos Administrativos/ Encargado de Abastecimientos (01/05)
</t>
    </r>
    <r>
      <rPr>
        <b/>
        <sz val="10"/>
        <color theme="1"/>
        <rFont val="Cambria"/>
        <family val="1"/>
      </rPr>
      <t>TOTAL 09 años y 08 meses</t>
    </r>
  </si>
  <si>
    <t>• Mínimo dos (02) años de experiencia en diseño, monitoreo/seguimiento o evaluación de proyectos, de preferencia en el sector público</t>
  </si>
  <si>
    <t>• Por cada año adicional de experiencia en  evaluación de instrumentos informáticos y en Gestión.: 05 puntos, (máximo 08 años)</t>
  </si>
  <si>
    <t>• Por cada año adicional de experiencia en diseño, monitoreo/seguimiento o evaluación de proyectos: 05 puntos (máximo 04 años)</t>
  </si>
  <si>
    <r>
      <t xml:space="preserve">ENTREVISTA PERSONAL </t>
    </r>
    <r>
      <rPr>
        <sz val="11"/>
        <color indexed="8"/>
        <rFont val="Cambria"/>
        <family val="1"/>
      </rPr>
      <t>(máximo 05 puntos)</t>
    </r>
  </si>
  <si>
    <t>ENTREVISTA PERSONAL</t>
  </si>
  <si>
    <t>Dominio temático del objeto de la consultoría.</t>
  </si>
  <si>
    <t>Manejo de las relaciones interpersonales</t>
  </si>
  <si>
    <t>Habilidades de liderazgo y en la toma de decisiones.</t>
  </si>
  <si>
    <t>Habilidades para trabajar en equipo y bajo presión.</t>
  </si>
  <si>
    <t>Proactivo y con facilidades de comunicación.</t>
  </si>
  <si>
    <t>TOTAL PUNTUACIÓN:</t>
  </si>
  <si>
    <t>TOTAL PUNTUACION</t>
  </si>
  <si>
    <t>Consultoría  Individual Asistente de Ejecución de Proyectos para la Implementación del Sistema de Gestión de Expedientes y Resoluciones del Tribunal Costitucional del Perú</t>
  </si>
  <si>
    <t>Calificaciones Generales</t>
  </si>
  <si>
    <t>Máximo 
20 puntos</t>
  </si>
  <si>
    <t>FREDY EDGAR ARAMBURU GARCIA</t>
  </si>
  <si>
    <t>CARLOS ARIAS RAMOS</t>
  </si>
  <si>
    <t>LUIS HUMBERTO AVILA AGREDA</t>
  </si>
  <si>
    <t>Profesional en Ingenieria, Economía o carreras afines o equivalente en su país de origen</t>
  </si>
  <si>
    <t>Cumple:</t>
  </si>
  <si>
    <t xml:space="preserve">UNI / Ingenieria de Sistemas </t>
  </si>
  <si>
    <t>USMP / Ingeniería Estadística e Informática</t>
  </si>
  <si>
    <t>UNT/ Ingeniero Industrial</t>
  </si>
  <si>
    <t>Sí</t>
  </si>
  <si>
    <t>No</t>
  </si>
  <si>
    <t>Estudios sujetos a puntaje:</t>
  </si>
  <si>
    <t>1. Estudios de Maestría en Administración, o Sistemas de Información o afine. Se le otorgará  10 puntos, y</t>
  </si>
  <si>
    <t>Máximo 10 puntos</t>
  </si>
  <si>
    <t>Universidad Pacífico / Magister en Administración</t>
  </si>
  <si>
    <t>USMP / Maestría en Ingeniera de Computación y Sistemas con mención en Gestión de Tecnologías de Información</t>
  </si>
  <si>
    <t>UNMS / Maestria en Ingeniería de Sistemas mención en Dirección y Gestión de Tecnologías de Información</t>
  </si>
  <si>
    <t>2. Diplomados, especializaciones y cursos de post grado relacionados a la  en Gestión de Proyectos, Evaluación de Proyectos, Informática o Gestión de Sistemas, Contrataciones del Estado u otros con el objeto d e la convocatoria. hasta un máximo de 02. Se otorgará 3 puntos por cada estudio culminado.</t>
  </si>
  <si>
    <t>Máximo 6 puntos</t>
  </si>
  <si>
    <t>1. Diplomado: Gobierno Electrónico / Itesem (Mexico)
2. Diplomado: Evaluación de Proyectos / Ceddet (España)
3. Diplomado; Dirección Estategica / Univ. De Defensa (Washington)</t>
  </si>
  <si>
    <t>---</t>
  </si>
  <si>
    <t>3. Curso de especialización en g en Gestión de Proyectos, Evaluación de Proyectos, Informática o Gestión de Sistemas, Contrataciones del Estado u otros con el objeto d e la convocatoria, hasta un maximo de 4. Se otorgará 1 punto por cada estudio culminado</t>
  </si>
  <si>
    <t>Máximo 4 puntos</t>
  </si>
  <si>
    <t>1. PMAR - BID</t>
  </si>
  <si>
    <t>1. Taller Marco Lógico, Formulación de Proyectos de Inversión</t>
  </si>
  <si>
    <t>Competencia para el trabajo</t>
  </si>
  <si>
    <t>Máximo 
70 puntos</t>
  </si>
  <si>
    <t>Experiencia General</t>
  </si>
  <si>
    <t>11 años y 10 meses</t>
  </si>
  <si>
    <t>19 años y 6 meses</t>
  </si>
  <si>
    <t>15 años y 9 meses</t>
  </si>
  <si>
    <t>Experiencia no menor de 08 años, laborando en el sector público /privado.</t>
  </si>
  <si>
    <t xml:space="preserve">Máximo 10 puntos </t>
  </si>
  <si>
    <t>Experiencia mayor a 08 años, 10 puntos.</t>
  </si>
  <si>
    <t xml:space="preserve">Experiencia Específica </t>
  </si>
  <si>
    <t>1. Parsalud II
2. Ceplan
3. PCM
4. Foncodes
5. Gob. Reg. Libertad</t>
  </si>
  <si>
    <t>1. PCM
2. SBS
3. INADE</t>
  </si>
  <si>
    <t>1. Ceplan
2. Revalora
3. Proyecto Sistema de Información Regional
4. Proyecto Jusper
5. Poder Judicial</t>
  </si>
  <si>
    <t xml:space="preserve">Experiencia en diseño, implemtación, monitoreo /seguimiento o evaluación de proyectos informaticos, de preferencia en el sector público. </t>
  </si>
  <si>
    <t>Experiencia en proyectos similares:</t>
  </si>
  <si>
    <t>Máximo 60 puntos</t>
  </si>
  <si>
    <t>02 proyectos similares, 30 puntos.</t>
  </si>
  <si>
    <t>03 proyectos similares, 40 puntos.</t>
  </si>
  <si>
    <t>04 o más proyectos similares, 60 puntos.</t>
  </si>
  <si>
    <t xml:space="preserve">Entrevista Personal </t>
  </si>
  <si>
    <t>Máximo 
10 puntos</t>
  </si>
  <si>
    <t>PUNTAJE</t>
  </si>
  <si>
    <t xml:space="preserve">TOTAL </t>
  </si>
  <si>
    <t>ENTIDAD</t>
  </si>
  <si>
    <t>Total</t>
  </si>
  <si>
    <t>DESDE:</t>
  </si>
  <si>
    <t>HASTA:</t>
  </si>
  <si>
    <t>N° Colegiatura</t>
  </si>
  <si>
    <t>Nombres y Apellidos</t>
  </si>
  <si>
    <t>Lugar y Fecha de Nacimiento</t>
  </si>
  <si>
    <t>Edad</t>
  </si>
  <si>
    <t>Dirección</t>
  </si>
  <si>
    <t>Teléfono (Fijo y celular)</t>
  </si>
  <si>
    <t>INSTITUCIÓN CONVOCANTE</t>
  </si>
  <si>
    <t>PROGRAMA</t>
  </si>
  <si>
    <t>EXPERIENCIA PROFESIONAL</t>
  </si>
  <si>
    <t>ESTUDIOS REALIZADOS</t>
  </si>
  <si>
    <t>:</t>
  </si>
  <si>
    <t>1.-</t>
  </si>
  <si>
    <t>2.-</t>
  </si>
  <si>
    <t>3.-</t>
  </si>
  <si>
    <t>TOTAL</t>
  </si>
  <si>
    <t>AÑOS</t>
  </si>
  <si>
    <t>MESES</t>
  </si>
  <si>
    <t>PERIODO</t>
  </si>
  <si>
    <t>DESCRIPCIÓN DEL TRABAJO REALIZADO</t>
  </si>
  <si>
    <t>CARGO/NOMBRE DEL PROYECTO</t>
  </si>
  <si>
    <t xml:space="preserve">N° Documento Nacional de Identidad </t>
  </si>
  <si>
    <t>UNIVERSIDAD y/o INSTITUCIÓN</t>
  </si>
  <si>
    <t xml:space="preserve">FECHA DE EMISIÓN  (DIA/MES/AÑO) </t>
  </si>
  <si>
    <t>UNIDAD EJECUTORA 003 GESTION INTEGRAL DE LA CALIDAD AMBIENTAL</t>
  </si>
  <si>
    <t xml:space="preserve">Programa de inversión “Mejoramiento y ampliación del servicio de limpieza pública en las provincias de Arequipa, Coronel Portillo y Tacna”. con CUI N° 2523209 </t>
  </si>
  <si>
    <t>4.-</t>
  </si>
  <si>
    <t>HORAS LECTIVAS</t>
  </si>
  <si>
    <t>SOLICITUD DE EXPRESION DE INTERES</t>
  </si>
  <si>
    <t xml:space="preserve">CARRERA </t>
  </si>
  <si>
    <t>DESCRIPCION</t>
  </si>
  <si>
    <t>Nacionalidad                 :</t>
  </si>
  <si>
    <t>N° de RUC                       :</t>
  </si>
  <si>
    <t>Departamento/ Provincia / Distrito       :</t>
  </si>
  <si>
    <t>Correo Electrónico</t>
  </si>
  <si>
    <r>
      <rPr>
        <b/>
        <sz val="10"/>
        <color rgb="FFFF0000"/>
        <rFont val="Arial"/>
        <family val="2"/>
      </rPr>
      <t>(Solo debera precisar la información en los campos en blanco, no escribir sobre los campos sombreados)
(En el campo de la fecha debe precisar el siguiente formato dd/mm/aa)  
Consignar su experiencia profesional y experiencia especifica en</t>
    </r>
    <r>
      <rPr>
        <b/>
        <u/>
        <sz val="10"/>
        <color rgb="FFFF0000"/>
        <rFont val="Arial"/>
        <family val="2"/>
      </rPr>
      <t xml:space="preserve"> orden cronológico y sin traslapar</t>
    </r>
    <r>
      <rPr>
        <b/>
        <sz val="10"/>
        <color rgb="FFFF0000"/>
        <rFont val="Arial"/>
        <family val="2"/>
      </rPr>
      <t xml:space="preserve">. </t>
    </r>
    <r>
      <rPr>
        <sz val="10"/>
        <color rgb="FFFF0000"/>
        <rFont val="Arial"/>
        <family val="2"/>
      </rPr>
      <t xml:space="preserve">   </t>
    </r>
  </si>
  <si>
    <t>EXPERIENCIA GENERAL</t>
  </si>
  <si>
    <t>PUESTO AL QUE POSTULA</t>
  </si>
  <si>
    <t xml:space="preserve"> </t>
  </si>
  <si>
    <r>
      <rPr>
        <b/>
        <sz val="10"/>
        <color theme="1"/>
        <rFont val="Arial Black"/>
        <family val="2"/>
      </rPr>
      <t>FORMACIÓN PROFESIONAL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(Solo debera precisar la información en los campos en blanco, no escribir sobre los campos sombreados)</t>
    </r>
  </si>
  <si>
    <t>5.-</t>
  </si>
  <si>
    <t>6.-</t>
  </si>
  <si>
    <t>7.-</t>
  </si>
  <si>
    <t>8.-</t>
  </si>
  <si>
    <t>FORMATO DE HOJA DE VIDA</t>
  </si>
  <si>
    <t>EXPERIENCIA EXPECIFICA 1</t>
  </si>
  <si>
    <r>
      <t xml:space="preserve">FORMACIÓN ACADEMICA
</t>
    </r>
    <r>
      <rPr>
        <sz val="11"/>
        <color theme="1"/>
        <rFont val="Arial Narrow"/>
        <family val="2"/>
      </rPr>
      <t>* Profesional Titulado en Ingeniería Civil y/o Ingeniería Geotécnica y/o Ingeniería de Minas y/o Ingeniería Geológica y/o Ingeniería Ambiental carreras afines al objeto de contratación.</t>
    </r>
  </si>
  <si>
    <r>
      <t xml:space="preserve">CONOCIMIENTOS ESPECIALIZADOS
</t>
    </r>
    <r>
      <rPr>
        <b/>
        <sz val="11"/>
        <color theme="1"/>
        <rFont val="Arial Narrow"/>
        <family val="2"/>
      </rPr>
      <t xml:space="preserve">- </t>
    </r>
    <r>
      <rPr>
        <sz val="11"/>
        <color theme="1"/>
        <rFont val="Arial Narrow"/>
        <family val="2"/>
      </rPr>
      <t xml:space="preserve">Especialización y/o diplomados en hidrogeología y/o hidrología y/o recursos hídricos y/o modelamiento hidrogeológico o hidrológico y/o afines y/o afines.
</t>
    </r>
  </si>
  <si>
    <t>Experiencia general de cinco (05) años en el desempeño de su profesión en el sector público y/o privado.</t>
  </si>
  <si>
    <t>Experiencia en la elaboración de al menos tres (03) estudios hidrogeológicos y/o hidrológicos en las etapas de preinversión e inversión, correspondientes a perfiles de inversión y/o fichas técnicas y/o IOARR y/o expedientes técnicos y/o estudios definitivos, vinculados a proyectos de rellenos sanitarios y/o celdas transitorias para residuos sólidos municipales y/o recuperación de áreas degradadas por residuos sólidos (botaderos), pozas de lixiviados y/o lagunas de tratamiento de aguas residuales y/o reservorios y/o depósitos de relaves mineros y/o obras viales y/o obras de saneamiento y/o infraestructura en general.</t>
  </si>
  <si>
    <t>El consultor deberá acreditar como mínimo haber
elaborado y/o supervisado cuatro (04) estudios
hidrogeológicos y/o hidráulicos y/o geotécnicos en
las etapas de pre-inversión e inversión,
correspondientes a perfiles de inversión y/o fichas
técnicas y/o IOARR y/o expedientes técnicos y/o
estudios definitivos, vinculados a los siguientes tipos
de proyectos (Ver numeral 8.1 TdR).</t>
  </si>
  <si>
    <r>
      <rPr>
        <b/>
        <sz val="10"/>
        <color theme="1"/>
        <rFont val="Arial Black"/>
        <family val="2"/>
      </rPr>
      <t xml:space="preserve">EXPERIENCIA DE LA EMPRESA 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(Solo en caso de corresponder</t>
    </r>
    <r>
      <rPr>
        <sz val="11"/>
        <color theme="1"/>
        <rFont val="Calibri"/>
        <family val="2"/>
        <scheme val="minor"/>
      </rPr>
      <t>)</t>
    </r>
  </si>
  <si>
    <t xml:space="preserve">Solicitud de Expresión de Interés N° 031-2026-KFW </t>
  </si>
  <si>
    <r>
      <rPr>
        <b/>
        <sz val="11"/>
        <color theme="1"/>
        <rFont val="Arial Black"/>
        <family val="2"/>
      </rPr>
      <t xml:space="preserve">DATOS - PERSONA JURIDICA 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(En caso corresponder)  (Solo debera precisar la información en los campos en blanco, no escribir sobre los campos sombreados)</t>
    </r>
  </si>
  <si>
    <t>Razón Social</t>
  </si>
  <si>
    <t>Representante Legal</t>
  </si>
  <si>
    <t>N° de RUC de la Empresa                 :</t>
  </si>
  <si>
    <t>N°de RUC del representante Legal</t>
  </si>
  <si>
    <t>SERVICIO ESPECIALIZADO PARA EJECUCION, CONTROL Y SEGUIMIENTO DE EXPEDIENTES TECNICOS: EVALUACION Y REVISION DEL ESTUDIO DE HIDROGEOLOGÍA E HIDROLOGÍA, COMO PARTE DEL ACOMPAÑAMIENTO Y SUPERVISIÓN EN LA ELABORACIÓN DE TRES (03) ESTUDIOS DEFINITIVOS PARA LA CONSTRUCCION DE LAS INFRAESTRUCTURAS DE RESIDUOS SOLIDOS MUNICIPALES EN LAS PROVINCIAS DE AREQUIPA, CORONEL PORTILLO Y TACNA.</t>
  </si>
  <si>
    <r>
      <rPr>
        <b/>
        <sz val="11"/>
        <color theme="1"/>
        <rFont val="Arial Black"/>
        <family val="2"/>
      </rPr>
      <t xml:space="preserve">DATOS PERSONALES </t>
    </r>
    <r>
      <rPr>
        <sz val="11"/>
        <color rgb="FFFF0000"/>
        <rFont val="Calibri"/>
        <family val="2"/>
        <scheme val="minor"/>
      </rPr>
      <t>(Personal Natural o Profesional Clave - Campo obligatorio)  (Solo debera precisar la información en los campos en blanco, no escribir sobre los campos sombreados)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</si>
</sst>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1"/>
      <name val="Cambria"/>
      <family val="1"/>
    </font>
    <font>
      <sz val="11"/>
      <name val="Cambria"/>
      <family val="1"/>
    </font>
    <font>
      <sz val="11"/>
      <color indexed="8"/>
      <name val="Cambria"/>
      <family val="1"/>
    </font>
    <font>
      <b/>
      <i/>
      <sz val="11"/>
      <color theme="1"/>
      <name val="Cambria"/>
      <family val="1"/>
    </font>
    <font>
      <b/>
      <sz val="11"/>
      <color theme="0"/>
      <name val="Cambria"/>
      <family val="1"/>
    </font>
    <font>
      <sz val="10"/>
      <color theme="1"/>
      <name val="Cambria"/>
      <family val="1"/>
    </font>
    <font>
      <b/>
      <sz val="10"/>
      <color theme="1"/>
      <name val="Cambria"/>
      <family val="1"/>
    </font>
    <font>
      <b/>
      <sz val="14"/>
      <name val="Cambria"/>
      <family val="1"/>
    </font>
    <font>
      <u/>
      <sz val="10"/>
      <color theme="1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sz val="11"/>
      <color theme="1"/>
      <name val="Calibri"/>
      <family val="2"/>
      <scheme val="minor"/>
    </font>
    <font>
      <b/>
      <sz val="9"/>
      <color theme="1"/>
      <name val="Tahoma"/>
      <family val="2"/>
    </font>
    <font>
      <b/>
      <u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1"/>
      <name val="Arial Black"/>
      <family val="2"/>
    </font>
    <font>
      <b/>
      <sz val="14"/>
      <color theme="1"/>
      <name val="Arial Black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theme="1"/>
      <name val="Arial Narrow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sz val="10"/>
      <color theme="1"/>
      <name val="Arial Black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38" fillId="0" borderId="0" applyNumberFormat="0" applyFill="0" applyBorder="0" applyAlignment="0" applyProtection="0"/>
  </cellStyleXfs>
  <cellXfs count="257">
    <xf numFmtId="0" fontId="0" fillId="0" borderId="0" xfId="0"/>
    <xf numFmtId="0" fontId="3" fillId="2" borderId="0" xfId="0" applyFont="1" applyFill="1"/>
    <xf numFmtId="0" fontId="7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/>
    <xf numFmtId="2" fontId="3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 wrapText="1"/>
    </xf>
    <xf numFmtId="0" fontId="9" fillId="2" borderId="1" xfId="0" quotePrefix="1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 vertical="top" wrapText="1"/>
    </xf>
    <xf numFmtId="0" fontId="9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17" fillId="3" borderId="2" xfId="0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2" borderId="2" xfId="0" applyFont="1" applyFill="1" applyBorder="1" applyAlignment="1">
      <alignment vertical="center" wrapText="1"/>
    </xf>
    <xf numFmtId="0" fontId="18" fillId="0" borderId="0" xfId="0" applyFont="1"/>
    <xf numFmtId="0" fontId="17" fillId="0" borderId="5" xfId="0" applyFont="1" applyBorder="1" applyAlignment="1">
      <alignment horizontal="justify" vertical="center" wrapText="1"/>
    </xf>
    <xf numFmtId="0" fontId="18" fillId="0" borderId="6" xfId="0" applyFont="1" applyBorder="1" applyAlignment="1">
      <alignment horizontal="justify" vertical="center" wrapText="1"/>
    </xf>
    <xf numFmtId="0" fontId="18" fillId="0" borderId="6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8" fillId="0" borderId="7" xfId="0" applyFont="1" applyBorder="1" applyAlignment="1">
      <alignment horizontal="justify" vertical="center" wrapText="1"/>
    </xf>
    <xf numFmtId="0" fontId="13" fillId="2" borderId="1" xfId="0" applyFont="1" applyFill="1" applyBorder="1" applyAlignment="1">
      <alignment vertical="center"/>
    </xf>
    <xf numFmtId="0" fontId="13" fillId="2" borderId="0" xfId="0" applyFont="1" applyFill="1" applyAlignment="1">
      <alignment horizontal="center" vertical="center"/>
    </xf>
    <xf numFmtId="164" fontId="11" fillId="2" borderId="0" xfId="2" applyFont="1" applyFill="1" applyBorder="1" applyAlignment="1">
      <alignment vertical="center" wrapText="1"/>
    </xf>
    <xf numFmtId="164" fontId="4" fillId="2" borderId="0" xfId="2" applyFont="1" applyFill="1" applyBorder="1" applyAlignment="1">
      <alignment horizontal="center" vertical="center" wrapText="1"/>
    </xf>
    <xf numFmtId="164" fontId="5" fillId="2" borderId="0" xfId="2" applyFont="1" applyFill="1" applyBorder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164" fontId="18" fillId="0" borderId="0" xfId="2" applyFont="1" applyAlignment="1">
      <alignment vertical="center"/>
    </xf>
    <xf numFmtId="0" fontId="9" fillId="2" borderId="1" xfId="0" quotePrefix="1" applyFont="1" applyFill="1" applyBorder="1" applyAlignment="1">
      <alignment horizontal="left" vertical="center" wrapText="1"/>
    </xf>
    <xf numFmtId="0" fontId="18" fillId="0" borderId="7" xfId="0" applyFont="1" applyBorder="1" applyAlignment="1">
      <alignment vertical="center"/>
    </xf>
    <xf numFmtId="164" fontId="18" fillId="0" borderId="7" xfId="2" applyFont="1" applyBorder="1" applyAlignment="1">
      <alignment vertical="center"/>
    </xf>
    <xf numFmtId="164" fontId="18" fillId="0" borderId="1" xfId="2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164" fontId="18" fillId="0" borderId="5" xfId="2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164" fontId="19" fillId="0" borderId="1" xfId="2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164" fontId="18" fillId="0" borderId="1" xfId="2" applyFont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 wrapText="1"/>
    </xf>
    <xf numFmtId="0" fontId="20" fillId="0" borderId="0" xfId="0" applyFont="1"/>
    <xf numFmtId="1" fontId="21" fillId="6" borderId="16" xfId="0" applyNumberFormat="1" applyFont="1" applyFill="1" applyBorder="1" applyAlignment="1">
      <alignment horizontal="center" vertical="center"/>
    </xf>
    <xf numFmtId="0" fontId="23" fillId="0" borderId="0" xfId="0" applyFont="1"/>
    <xf numFmtId="14" fontId="20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7" borderId="18" xfId="0" applyFont="1" applyFill="1" applyBorder="1" applyAlignment="1">
      <alignment vertical="center" wrapText="1"/>
    </xf>
    <xf numFmtId="0" fontId="30" fillId="7" borderId="3" xfId="0" applyFont="1" applyFill="1" applyBorder="1" applyAlignment="1">
      <alignment vertical="center" wrapText="1"/>
    </xf>
    <xf numFmtId="0" fontId="30" fillId="7" borderId="24" xfId="0" applyFont="1" applyFill="1" applyBorder="1" applyAlignment="1">
      <alignment vertical="center" wrapText="1"/>
    </xf>
    <xf numFmtId="0" fontId="30" fillId="7" borderId="18" xfId="0" applyFont="1" applyFill="1" applyBorder="1" applyAlignment="1">
      <alignment horizontal="left" vertical="top"/>
    </xf>
    <xf numFmtId="0" fontId="30" fillId="7" borderId="3" xfId="0" applyFont="1" applyFill="1" applyBorder="1" applyAlignment="1">
      <alignment horizontal="left" vertical="top"/>
    </xf>
    <xf numFmtId="0" fontId="30" fillId="7" borderId="24" xfId="0" applyFont="1" applyFill="1" applyBorder="1" applyAlignment="1">
      <alignment horizontal="left" vertical="top"/>
    </xf>
    <xf numFmtId="1" fontId="21" fillId="3" borderId="1" xfId="0" applyNumberFormat="1" applyFont="1" applyFill="1" applyBorder="1" applyAlignment="1">
      <alignment horizontal="center" vertical="center" wrapText="1"/>
    </xf>
    <xf numFmtId="1" fontId="21" fillId="3" borderId="21" xfId="0" applyNumberFormat="1" applyFont="1" applyFill="1" applyBorder="1" applyAlignment="1">
      <alignment horizontal="center" vertical="center" wrapText="1"/>
    </xf>
    <xf numFmtId="1" fontId="21" fillId="3" borderId="14" xfId="0" applyNumberFormat="1" applyFont="1" applyFill="1" applyBorder="1" applyAlignment="1">
      <alignment horizontal="center"/>
    </xf>
    <xf numFmtId="1" fontId="21" fillId="3" borderId="15" xfId="0" applyNumberFormat="1" applyFont="1" applyFill="1" applyBorder="1" applyAlignment="1">
      <alignment horizontal="center"/>
    </xf>
    <xf numFmtId="0" fontId="25" fillId="7" borderId="2" xfId="0" applyFont="1" applyFill="1" applyBorder="1" applyAlignment="1">
      <alignment horizontal="justify" vertical="top" wrapText="1"/>
    </xf>
    <xf numFmtId="0" fontId="20" fillId="3" borderId="17" xfId="0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justify" vertical="top"/>
    </xf>
    <xf numFmtId="0" fontId="20" fillId="0" borderId="4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9" fillId="8" borderId="18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justify" vertical="top"/>
    </xf>
    <xf numFmtId="0" fontId="24" fillId="0" borderId="4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24" fillId="0" borderId="36" xfId="0" applyFont="1" applyBorder="1" applyAlignment="1">
      <alignment horizontal="center" vertical="top"/>
    </xf>
    <xf numFmtId="0" fontId="24" fillId="0" borderId="39" xfId="0" applyFont="1" applyBorder="1" applyAlignment="1">
      <alignment horizontal="justify" vertical="top"/>
    </xf>
    <xf numFmtId="0" fontId="24" fillId="0" borderId="40" xfId="0" applyFont="1" applyBorder="1" applyAlignment="1">
      <alignment horizontal="justify" vertical="top"/>
    </xf>
    <xf numFmtId="0" fontId="16" fillId="8" borderId="42" xfId="0" applyFont="1" applyFill="1" applyBorder="1" applyAlignment="1">
      <alignment horizontal="center" vertical="center" wrapText="1"/>
    </xf>
    <xf numFmtId="0" fontId="27" fillId="11" borderId="11" xfId="0" applyFont="1" applyFill="1" applyBorder="1" applyAlignment="1">
      <alignment horizontal="left" vertical="center" wrapText="1"/>
    </xf>
    <xf numFmtId="0" fontId="16" fillId="5" borderId="34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6" fillId="5" borderId="45" xfId="0" applyFont="1" applyFill="1" applyBorder="1" applyAlignment="1">
      <alignment horizontal="center" vertical="center" wrapText="1"/>
    </xf>
    <xf numFmtId="0" fontId="16" fillId="5" borderId="41" xfId="0" applyFont="1" applyFill="1" applyBorder="1" applyAlignment="1">
      <alignment horizontal="center" vertical="center" wrapText="1"/>
    </xf>
    <xf numFmtId="0" fontId="20" fillId="3" borderId="11" xfId="0" applyFont="1" applyFill="1" applyBorder="1"/>
    <xf numFmtId="0" fontId="20" fillId="3" borderId="12" xfId="0" applyFont="1" applyFill="1" applyBorder="1"/>
    <xf numFmtId="0" fontId="23" fillId="3" borderId="12" xfId="0" applyFont="1" applyFill="1" applyBorder="1"/>
    <xf numFmtId="0" fontId="20" fillId="3" borderId="23" xfId="0" applyFont="1" applyFill="1" applyBorder="1"/>
    <xf numFmtId="0" fontId="20" fillId="0" borderId="4" xfId="0" applyFont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0" fillId="0" borderId="0" xfId="0" applyFill="1"/>
    <xf numFmtId="0" fontId="24" fillId="7" borderId="32" xfId="0" applyFont="1" applyFill="1" applyBorder="1" applyAlignment="1">
      <alignment horizontal="center" vertical="center" wrapText="1"/>
    </xf>
    <xf numFmtId="0" fontId="24" fillId="7" borderId="0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justify" vertical="top" wrapText="1"/>
    </xf>
    <xf numFmtId="0" fontId="39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justify" vertical="top"/>
    </xf>
    <xf numFmtId="0" fontId="24" fillId="0" borderId="49" xfId="0" applyFont="1" applyBorder="1" applyAlignment="1">
      <alignment horizontal="justify" vertical="top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0" fontId="9" fillId="2" borderId="5" xfId="0" quotePrefix="1" applyFont="1" applyFill="1" applyBorder="1" applyAlignment="1">
      <alignment horizontal="left" vertical="top" wrapText="1"/>
    </xf>
    <xf numFmtId="0" fontId="9" fillId="2" borderId="7" xfId="0" quotePrefix="1" applyFont="1" applyFill="1" applyBorder="1" applyAlignment="1">
      <alignment horizontal="left" vertical="top" wrapText="1"/>
    </xf>
    <xf numFmtId="0" fontId="9" fillId="2" borderId="6" xfId="0" quotePrefix="1" applyFont="1" applyFill="1" applyBorder="1" applyAlignment="1">
      <alignment horizontal="left" vertical="top" wrapText="1"/>
    </xf>
    <xf numFmtId="0" fontId="9" fillId="2" borderId="6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left" vertical="center" wrapText="1"/>
    </xf>
    <xf numFmtId="0" fontId="3" fillId="2" borderId="2" xfId="0" quotePrefix="1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164" fontId="18" fillId="0" borderId="1" xfId="2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9" fillId="3" borderId="2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8" fillId="0" borderId="1" xfId="0" quotePrefix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2" fontId="18" fillId="2" borderId="1" xfId="0" applyNumberFormat="1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3" fontId="21" fillId="3" borderId="35" xfId="0" applyNumberFormat="1" applyFont="1" applyFill="1" applyBorder="1" applyAlignment="1">
      <alignment horizontal="center" vertical="center" wrapText="1"/>
    </xf>
    <xf numFmtId="3" fontId="21" fillId="3" borderId="36" xfId="0" applyNumberFormat="1" applyFont="1" applyFill="1" applyBorder="1" applyAlignment="1">
      <alignment horizontal="center" vertical="center" wrapText="1"/>
    </xf>
    <xf numFmtId="3" fontId="21" fillId="3" borderId="15" xfId="0" applyNumberFormat="1" applyFont="1" applyFill="1" applyBorder="1" applyAlignment="1">
      <alignment horizontal="center" vertical="center"/>
    </xf>
    <xf numFmtId="3" fontId="21" fillId="3" borderId="13" xfId="0" applyNumberFormat="1" applyFont="1" applyFill="1" applyBorder="1" applyAlignment="1">
      <alignment horizontal="center" vertical="center"/>
    </xf>
    <xf numFmtId="0" fontId="16" fillId="5" borderId="42" xfId="0" applyFont="1" applyFill="1" applyBorder="1" applyAlignment="1">
      <alignment horizontal="center" vertical="center" wrapText="1"/>
    </xf>
    <xf numFmtId="0" fontId="16" fillId="5" borderId="34" xfId="0" applyFont="1" applyFill="1" applyBorder="1" applyAlignment="1">
      <alignment horizontal="center" vertical="center" wrapText="1"/>
    </xf>
    <xf numFmtId="3" fontId="21" fillId="3" borderId="2" xfId="0" applyNumberFormat="1" applyFont="1" applyFill="1" applyBorder="1" applyAlignment="1">
      <alignment horizontal="center" vertical="center" wrapText="1"/>
    </xf>
    <xf numFmtId="3" fontId="21" fillId="3" borderId="4" xfId="0" applyNumberFormat="1" applyFont="1" applyFill="1" applyBorder="1" applyAlignment="1">
      <alignment horizontal="center" vertical="center" wrapText="1"/>
    </xf>
    <xf numFmtId="0" fontId="30" fillId="10" borderId="11" xfId="0" applyFont="1" applyFill="1" applyBorder="1" applyAlignment="1">
      <alignment horizontal="left" vertical="center" wrapText="1"/>
    </xf>
    <xf numFmtId="0" fontId="27" fillId="10" borderId="12" xfId="0" applyFont="1" applyFill="1" applyBorder="1" applyAlignment="1">
      <alignment horizontal="left" vertical="center" wrapText="1"/>
    </xf>
    <xf numFmtId="0" fontId="27" fillId="10" borderId="23" xfId="0" applyFont="1" applyFill="1" applyBorder="1" applyAlignment="1">
      <alignment horizontal="left" vertical="center" wrapText="1"/>
    </xf>
    <xf numFmtId="0" fontId="21" fillId="3" borderId="11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/>
    </xf>
    <xf numFmtId="0" fontId="27" fillId="10" borderId="11" xfId="0" applyFont="1" applyFill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 wrapText="1"/>
    </xf>
    <xf numFmtId="0" fontId="28" fillId="9" borderId="11" xfId="0" applyFont="1" applyFill="1" applyBorder="1" applyAlignment="1">
      <alignment horizontal="center"/>
    </xf>
    <xf numFmtId="0" fontId="28" fillId="9" borderId="12" xfId="0" applyFont="1" applyFill="1" applyBorder="1" applyAlignment="1">
      <alignment horizontal="center"/>
    </xf>
    <xf numFmtId="0" fontId="28" fillId="9" borderId="23" xfId="0" applyFont="1" applyFill="1" applyBorder="1" applyAlignment="1">
      <alignment horizontal="center"/>
    </xf>
    <xf numFmtId="0" fontId="25" fillId="7" borderId="22" xfId="0" applyFont="1" applyFill="1" applyBorder="1" applyAlignment="1">
      <alignment horizontal="left" vertical="center" wrapText="1"/>
    </xf>
    <xf numFmtId="0" fontId="25" fillId="7" borderId="18" xfId="0" applyFont="1" applyFill="1" applyBorder="1" applyAlignment="1">
      <alignment horizontal="left" vertical="center" wrapText="1"/>
    </xf>
    <xf numFmtId="0" fontId="25" fillId="7" borderId="28" xfId="0" applyFont="1" applyFill="1" applyBorder="1" applyAlignment="1">
      <alignment horizontal="left" vertical="top" wrapText="1"/>
    </xf>
    <xf numFmtId="0" fontId="25" fillId="7" borderId="24" xfId="0" applyFont="1" applyFill="1" applyBorder="1" applyAlignment="1">
      <alignment horizontal="left" vertical="top" wrapText="1"/>
    </xf>
    <xf numFmtId="0" fontId="25" fillId="7" borderId="26" xfId="0" applyFont="1" applyFill="1" applyBorder="1" applyAlignment="1">
      <alignment horizontal="left" vertical="center"/>
    </xf>
    <xf numFmtId="0" fontId="25" fillId="7" borderId="3" xfId="0" applyFont="1" applyFill="1" applyBorder="1" applyAlignment="1">
      <alignment horizontal="left" vertical="center"/>
    </xf>
    <xf numFmtId="0" fontId="25" fillId="7" borderId="18" xfId="0" applyFont="1" applyFill="1" applyBorder="1" applyAlignment="1">
      <alignment horizontal="left" vertical="center"/>
    </xf>
    <xf numFmtId="0" fontId="25" fillId="7" borderId="19" xfId="0" applyFont="1" applyFill="1" applyBorder="1" applyAlignment="1">
      <alignment horizontal="left" vertical="center"/>
    </xf>
    <xf numFmtId="0" fontId="25" fillId="7" borderId="3" xfId="0" applyFont="1" applyFill="1" applyBorder="1" applyAlignment="1">
      <alignment horizontal="justify" vertical="center"/>
    </xf>
    <xf numFmtId="0" fontId="25" fillId="7" borderId="27" xfId="0" applyFont="1" applyFill="1" applyBorder="1" applyAlignment="1">
      <alignment horizontal="justify" vertical="center"/>
    </xf>
    <xf numFmtId="0" fontId="25" fillId="2" borderId="24" xfId="0" applyFont="1" applyFill="1" applyBorder="1" applyAlignment="1">
      <alignment horizontal="left" vertical="center" wrapText="1"/>
    </xf>
    <xf numFmtId="0" fontId="25" fillId="2" borderId="25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32" fillId="11" borderId="12" xfId="0" applyFont="1" applyFill="1" applyBorder="1" applyAlignment="1">
      <alignment horizontal="left" vertical="center" wrapText="1"/>
    </xf>
    <xf numFmtId="0" fontId="32" fillId="11" borderId="23" xfId="0" applyFont="1" applyFill="1" applyBorder="1" applyAlignment="1">
      <alignment horizontal="left" vertical="center" wrapText="1"/>
    </xf>
    <xf numFmtId="0" fontId="24" fillId="0" borderId="2" xfId="0" applyFont="1" applyBorder="1" applyAlignment="1">
      <alignment horizontal="center" vertical="top"/>
    </xf>
    <xf numFmtId="0" fontId="24" fillId="0" borderId="3" xfId="0" applyFont="1" applyBorder="1" applyAlignment="1">
      <alignment horizontal="center" vertical="top"/>
    </xf>
    <xf numFmtId="0" fontId="24" fillId="0" borderId="4" xfId="0" applyFont="1" applyBorder="1" applyAlignment="1">
      <alignment horizontal="center" vertical="top"/>
    </xf>
    <xf numFmtId="0" fontId="39" fillId="0" borderId="3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29" fillId="8" borderId="42" xfId="0" applyFont="1" applyFill="1" applyBorder="1" applyAlignment="1">
      <alignment horizontal="center" vertical="center" wrapText="1"/>
    </xf>
    <xf numFmtId="0" fontId="29" fillId="8" borderId="43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justify" vertical="top"/>
    </xf>
    <xf numFmtId="0" fontId="25" fillId="0" borderId="46" xfId="0" applyFont="1" applyBorder="1" applyAlignment="1">
      <alignment horizontal="justify" vertical="top"/>
    </xf>
    <xf numFmtId="0" fontId="25" fillId="0" borderId="27" xfId="0" applyFont="1" applyBorder="1" applyAlignment="1">
      <alignment horizontal="justify" vertical="top"/>
    </xf>
    <xf numFmtId="0" fontId="25" fillId="0" borderId="18" xfId="0" applyFont="1" applyBorder="1" applyAlignment="1">
      <alignment horizontal="justify" vertical="top"/>
    </xf>
    <xf numFmtId="0" fontId="25" fillId="0" borderId="19" xfId="0" applyFont="1" applyBorder="1" applyAlignment="1">
      <alignment horizontal="justify" vertical="top"/>
    </xf>
    <xf numFmtId="0" fontId="25" fillId="7" borderId="28" xfId="0" applyFont="1" applyFill="1" applyBorder="1" applyAlignment="1">
      <alignment horizontal="left" vertical="center" wrapText="1"/>
    </xf>
    <xf numFmtId="0" fontId="25" fillId="7" borderId="24" xfId="0" applyFont="1" applyFill="1" applyBorder="1" applyAlignment="1">
      <alignment horizontal="left" vertical="center" wrapText="1"/>
    </xf>
    <xf numFmtId="0" fontId="25" fillId="7" borderId="12" xfId="0" applyFont="1" applyFill="1" applyBorder="1" applyAlignment="1">
      <alignment horizontal="center" vertical="top" wrapText="1"/>
    </xf>
    <xf numFmtId="0" fontId="25" fillId="7" borderId="26" xfId="0" applyFont="1" applyFill="1" applyBorder="1" applyAlignment="1">
      <alignment horizontal="left" vertical="center" wrapText="1"/>
    </xf>
    <xf numFmtId="0" fontId="25" fillId="7" borderId="3" xfId="0" applyFont="1" applyFill="1" applyBorder="1" applyAlignment="1">
      <alignment horizontal="left" vertical="center" wrapText="1"/>
    </xf>
    <xf numFmtId="0" fontId="0" fillId="11" borderId="11" xfId="0" applyFill="1" applyBorder="1" applyAlignment="1">
      <alignment horizontal="left" vertical="center" wrapText="1"/>
    </xf>
    <xf numFmtId="0" fontId="0" fillId="11" borderId="12" xfId="0" applyFill="1" applyBorder="1" applyAlignment="1">
      <alignment horizontal="left" vertical="center" wrapText="1"/>
    </xf>
    <xf numFmtId="0" fontId="0" fillId="11" borderId="23" xfId="0" applyFill="1" applyBorder="1" applyAlignment="1">
      <alignment horizontal="left" vertical="center" wrapText="1"/>
    </xf>
    <xf numFmtId="0" fontId="38" fillId="0" borderId="3" xfId="4" applyBorder="1" applyAlignment="1">
      <alignment horizontal="justify" vertical="top"/>
    </xf>
    <xf numFmtId="0" fontId="16" fillId="8" borderId="41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6" fillId="8" borderId="18" xfId="0" applyFont="1" applyFill="1" applyBorder="1" applyAlignment="1">
      <alignment horizontal="center" vertical="center"/>
    </xf>
    <xf numFmtId="0" fontId="16" fillId="8" borderId="30" xfId="0" applyFont="1" applyFill="1" applyBorder="1" applyAlignment="1">
      <alignment horizontal="center" vertical="center"/>
    </xf>
    <xf numFmtId="0" fontId="29" fillId="8" borderId="29" xfId="0" applyFont="1" applyFill="1" applyBorder="1" applyAlignment="1">
      <alignment horizontal="center" vertical="center" wrapText="1"/>
    </xf>
    <xf numFmtId="0" fontId="29" fillId="8" borderId="18" xfId="0" applyFont="1" applyFill="1" applyBorder="1" applyAlignment="1">
      <alignment horizontal="center" vertical="center" wrapText="1"/>
    </xf>
    <xf numFmtId="0" fontId="29" fillId="8" borderId="30" xfId="0" applyFont="1" applyFill="1" applyBorder="1" applyAlignment="1">
      <alignment horizontal="center" vertical="center" wrapText="1"/>
    </xf>
    <xf numFmtId="0" fontId="29" fillId="8" borderId="19" xfId="0" applyFont="1" applyFill="1" applyBorder="1" applyAlignment="1">
      <alignment horizontal="center" vertical="center" wrapText="1"/>
    </xf>
    <xf numFmtId="0" fontId="24" fillId="7" borderId="17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16" fillId="8" borderId="43" xfId="0" applyFont="1" applyFill="1" applyBorder="1" applyAlignment="1">
      <alignment horizontal="center" vertical="center"/>
    </xf>
    <xf numFmtId="0" fontId="16" fillId="8" borderId="34" xfId="0" applyFont="1" applyFill="1" applyBorder="1" applyAlignment="1">
      <alignment horizontal="center" vertical="center"/>
    </xf>
    <xf numFmtId="0" fontId="29" fillId="8" borderId="44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25" fillId="7" borderId="48" xfId="0" applyFont="1" applyFill="1" applyBorder="1" applyAlignment="1">
      <alignment horizontal="left" vertical="center" wrapText="1"/>
    </xf>
    <xf numFmtId="0" fontId="25" fillId="7" borderId="40" xfId="0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center" vertical="top"/>
    </xf>
    <xf numFmtId="0" fontId="25" fillId="7" borderId="17" xfId="0" applyFont="1" applyFill="1" applyBorder="1" applyAlignment="1">
      <alignment horizontal="left" vertical="center" wrapText="1"/>
    </xf>
    <xf numFmtId="0" fontId="25" fillId="7" borderId="21" xfId="0" applyFont="1" applyFill="1" applyBorder="1" applyAlignment="1">
      <alignment horizontal="left" vertical="center" wrapText="1"/>
    </xf>
    <xf numFmtId="0" fontId="25" fillId="7" borderId="20" xfId="0" applyFont="1" applyFill="1" applyBorder="1" applyAlignment="1">
      <alignment horizontal="left" vertical="center" wrapText="1"/>
    </xf>
    <xf numFmtId="0" fontId="25" fillId="7" borderId="47" xfId="0" applyFont="1" applyFill="1" applyBorder="1" applyAlignment="1">
      <alignment horizontal="left" vertical="center" wrapText="1"/>
    </xf>
    <xf numFmtId="0" fontId="25" fillId="0" borderId="43" xfId="0" applyFont="1" applyBorder="1" applyAlignment="1">
      <alignment horizontal="justify" vertical="top"/>
    </xf>
    <xf numFmtId="0" fontId="24" fillId="0" borderId="35" xfId="0" applyFont="1" applyBorder="1" applyAlignment="1">
      <alignment horizontal="center" vertical="top"/>
    </xf>
    <xf numFmtId="0" fontId="24" fillId="0" borderId="24" xfId="0" applyFont="1" applyBorder="1" applyAlignment="1">
      <alignment horizontal="center" vertical="top"/>
    </xf>
    <xf numFmtId="0" fontId="24" fillId="0" borderId="36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24" fillId="0" borderId="3" xfId="0" applyFont="1" applyBorder="1" applyAlignment="1">
      <alignment horizontal="center" vertical="top" wrapText="1"/>
    </xf>
    <xf numFmtId="0" fontId="36" fillId="10" borderId="11" xfId="0" applyFont="1" applyFill="1" applyBorder="1" applyAlignment="1">
      <alignment horizontal="left" vertical="center" wrapText="1"/>
    </xf>
    <xf numFmtId="0" fontId="36" fillId="10" borderId="12" xfId="0" applyFont="1" applyFill="1" applyBorder="1" applyAlignment="1">
      <alignment horizontal="left" vertical="center"/>
    </xf>
    <xf numFmtId="0" fontId="36" fillId="10" borderId="23" xfId="0" applyFont="1" applyFill="1" applyBorder="1" applyAlignment="1">
      <alignment horizontal="left" vertical="center"/>
    </xf>
    <xf numFmtId="0" fontId="31" fillId="7" borderId="17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1" fillId="7" borderId="31" xfId="0" applyFont="1" applyFill="1" applyBorder="1" applyAlignment="1">
      <alignment horizontal="center" vertical="center" wrapText="1"/>
    </xf>
    <xf numFmtId="0" fontId="31" fillId="7" borderId="9" xfId="0" applyFont="1" applyFill="1" applyBorder="1" applyAlignment="1">
      <alignment horizontal="center" vertical="center" wrapText="1"/>
    </xf>
    <xf numFmtId="0" fontId="31" fillId="7" borderId="32" xfId="0" applyFont="1" applyFill="1" applyBorder="1" applyAlignment="1">
      <alignment horizontal="center" vertical="center" wrapText="1"/>
    </xf>
    <xf numFmtId="0" fontId="31" fillId="7" borderId="33" xfId="0" applyFont="1" applyFill="1" applyBorder="1" applyAlignment="1">
      <alignment horizontal="center" vertical="center" wrapText="1"/>
    </xf>
    <xf numFmtId="0" fontId="31" fillId="7" borderId="37" xfId="0" applyFont="1" applyFill="1" applyBorder="1" applyAlignment="1">
      <alignment horizontal="center" vertical="center" wrapText="1"/>
    </xf>
    <xf numFmtId="0" fontId="31" fillId="7" borderId="38" xfId="0" applyFont="1" applyFill="1" applyBorder="1" applyAlignment="1">
      <alignment horizontal="center" vertical="center" wrapText="1"/>
    </xf>
    <xf numFmtId="0" fontId="25" fillId="0" borderId="24" xfId="0" applyFont="1" applyBorder="1" applyAlignment="1">
      <alignment horizontal="justify" vertical="top"/>
    </xf>
    <xf numFmtId="0" fontId="25" fillId="0" borderId="25" xfId="0" applyFont="1" applyBorder="1" applyAlignment="1">
      <alignment horizontal="justify" vertical="top"/>
    </xf>
  </cellXfs>
  <cellStyles count="5">
    <cellStyle name="Hipervínculo" xfId="4" builtinId="8"/>
    <cellStyle name="Millares" xfId="2" builtinId="3"/>
    <cellStyle name="Millares 2" xfId="3" xr:uid="{00000000-0005-0000-0000-000001000000}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colors>
    <mruColors>
      <color rgb="FF3333CC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pageSetUpPr fitToPage="1"/>
  </sheetPr>
  <dimension ref="A1:N25"/>
  <sheetViews>
    <sheetView zoomScale="60" zoomScaleNormal="60" workbookViewId="0">
      <pane xSplit="5" ySplit="7" topLeftCell="F14" activePane="bottomRight" state="frozen"/>
      <selection pane="topRight" activeCell="F1" sqref="F1"/>
      <selection pane="bottomLeft" activeCell="A8" sqref="A8"/>
      <selection pane="bottomRight" activeCell="B16" sqref="B16:C16"/>
    </sheetView>
  </sheetViews>
  <sheetFormatPr baseColWidth="10" defaultColWidth="11.42578125" defaultRowHeight="14.25" x14ac:dyDescent="0.2"/>
  <cols>
    <col min="1" max="1" width="6.42578125" style="1" customWidth="1"/>
    <col min="2" max="2" width="8.42578125" style="1" customWidth="1"/>
    <col min="3" max="3" width="54.7109375" style="1" customWidth="1"/>
    <col min="4" max="4" width="14.42578125" style="11" customWidth="1"/>
    <col min="5" max="5" width="14.42578125" style="1" customWidth="1"/>
    <col min="6" max="6" width="79.140625" style="1" customWidth="1"/>
    <col min="7" max="7" width="10.42578125" style="1" customWidth="1"/>
    <col min="8" max="8" width="8.5703125" style="1" customWidth="1"/>
    <col min="9" max="9" width="79.140625" style="1" customWidth="1"/>
    <col min="10" max="10" width="10.42578125" style="1" customWidth="1"/>
    <col min="11" max="11" width="8.5703125" style="1" customWidth="1"/>
    <col min="12" max="12" width="79.140625" style="1" customWidth="1"/>
    <col min="13" max="13" width="10.42578125" style="1" customWidth="1"/>
    <col min="14" max="14" width="8.5703125" style="1" customWidth="1"/>
    <col min="15" max="16384" width="11.42578125" style="1"/>
  </cols>
  <sheetData>
    <row r="1" spans="1:14" ht="14.25" customHeight="1" x14ac:dyDescent="0.2">
      <c r="A1" s="124" t="s">
        <v>0</v>
      </c>
      <c r="B1" s="124"/>
      <c r="C1" s="124"/>
      <c r="D1" s="124"/>
      <c r="E1" s="124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42.75" customHeight="1" x14ac:dyDescent="0.2">
      <c r="A3" s="125" t="s">
        <v>1</v>
      </c>
      <c r="B3" s="125"/>
      <c r="C3" s="126" t="s">
        <v>2</v>
      </c>
      <c r="D3" s="126"/>
      <c r="E3" s="126"/>
      <c r="F3" s="126"/>
      <c r="G3" s="126"/>
      <c r="H3" s="126"/>
      <c r="I3" s="4"/>
      <c r="J3" s="4"/>
      <c r="K3" s="4"/>
      <c r="L3" s="4"/>
      <c r="M3" s="4"/>
      <c r="N3" s="4"/>
    </row>
    <row r="4" spans="1:14" ht="42.75" customHeight="1" x14ac:dyDescent="0.2">
      <c r="A4" s="125" t="s">
        <v>3</v>
      </c>
      <c r="B4" s="125"/>
      <c r="C4" s="126" t="s">
        <v>4</v>
      </c>
      <c r="D4" s="126"/>
      <c r="E4" s="126"/>
      <c r="F4" s="126"/>
      <c r="G4" s="126"/>
      <c r="H4" s="126"/>
      <c r="I4" s="4"/>
      <c r="J4" s="4"/>
      <c r="K4" s="4"/>
      <c r="L4" s="4"/>
      <c r="M4" s="4"/>
      <c r="N4" s="4"/>
    </row>
    <row r="5" spans="1:14" ht="15.75" customHeight="1" x14ac:dyDescent="0.2">
      <c r="A5" s="3"/>
      <c r="B5" s="3"/>
      <c r="C5" s="4"/>
      <c r="D5" s="10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ht="61.5" customHeight="1" x14ac:dyDescent="0.2">
      <c r="A6" s="5" t="s">
        <v>5</v>
      </c>
      <c r="B6" s="127" t="s">
        <v>6</v>
      </c>
      <c r="C6" s="129"/>
      <c r="D6" s="5" t="s">
        <v>7</v>
      </c>
      <c r="E6" s="5" t="s">
        <v>8</v>
      </c>
      <c r="F6" s="127" t="s">
        <v>9</v>
      </c>
      <c r="G6" s="128"/>
      <c r="H6" s="129"/>
      <c r="I6" s="127" t="s">
        <v>10</v>
      </c>
      <c r="J6" s="128"/>
      <c r="K6" s="129"/>
      <c r="L6" s="127" t="s">
        <v>11</v>
      </c>
      <c r="M6" s="128"/>
      <c r="N6" s="129"/>
    </row>
    <row r="7" spans="1:14" ht="15" customHeight="1" x14ac:dyDescent="0.2">
      <c r="A7" s="118">
        <v>1</v>
      </c>
      <c r="B7" s="99" t="s">
        <v>12</v>
      </c>
      <c r="C7" s="117"/>
      <c r="D7" s="117"/>
      <c r="E7" s="100"/>
      <c r="F7" s="99"/>
      <c r="G7" s="100"/>
      <c r="H7" s="8">
        <f>+G9+G10</f>
        <v>8</v>
      </c>
      <c r="I7" s="99"/>
      <c r="J7" s="100"/>
      <c r="K7" s="8">
        <f>+J9+J10</f>
        <v>23</v>
      </c>
      <c r="L7" s="99"/>
      <c r="M7" s="100"/>
      <c r="N7" s="8">
        <f>+M9+M10</f>
        <v>13</v>
      </c>
    </row>
    <row r="8" spans="1:14" ht="66" customHeight="1" x14ac:dyDescent="0.2">
      <c r="A8" s="118"/>
      <c r="B8" s="119" t="s">
        <v>13</v>
      </c>
      <c r="C8" s="120"/>
      <c r="D8" s="15" t="s">
        <v>14</v>
      </c>
      <c r="E8" s="130">
        <f>+SUM(D9:D10)</f>
        <v>27</v>
      </c>
      <c r="F8" s="16" t="s">
        <v>15</v>
      </c>
      <c r="G8" s="101" t="s">
        <v>16</v>
      </c>
      <c r="H8" s="102"/>
      <c r="I8" s="16" t="s">
        <v>17</v>
      </c>
      <c r="J8" s="101" t="s">
        <v>16</v>
      </c>
      <c r="K8" s="102"/>
      <c r="L8" s="16" t="s">
        <v>18</v>
      </c>
      <c r="M8" s="101" t="s">
        <v>16</v>
      </c>
      <c r="N8" s="102"/>
    </row>
    <row r="9" spans="1:14" ht="72" customHeight="1" x14ac:dyDescent="0.2">
      <c r="A9" s="118"/>
      <c r="B9" s="122" t="s">
        <v>19</v>
      </c>
      <c r="C9" s="120"/>
      <c r="D9" s="44">
        <v>15</v>
      </c>
      <c r="E9" s="131"/>
      <c r="F9" s="16" t="s">
        <v>20</v>
      </c>
      <c r="G9" s="103">
        <v>0</v>
      </c>
      <c r="H9" s="104"/>
      <c r="I9" s="16" t="s">
        <v>21</v>
      </c>
      <c r="J9" s="103">
        <v>15</v>
      </c>
      <c r="K9" s="104"/>
      <c r="L9" s="16" t="s">
        <v>22</v>
      </c>
      <c r="M9" s="103">
        <v>10</v>
      </c>
      <c r="N9" s="104"/>
    </row>
    <row r="10" spans="1:14" ht="115.5" customHeight="1" x14ac:dyDescent="0.2">
      <c r="A10" s="118"/>
      <c r="B10" s="123" t="s">
        <v>23</v>
      </c>
      <c r="C10" s="116"/>
      <c r="D10" s="6">
        <v>12</v>
      </c>
      <c r="E10" s="131"/>
      <c r="F10" s="14" t="s">
        <v>24</v>
      </c>
      <c r="G10" s="103">
        <v>8</v>
      </c>
      <c r="H10" s="104"/>
      <c r="I10" s="14" t="s">
        <v>25</v>
      </c>
      <c r="J10" s="103">
        <v>8</v>
      </c>
      <c r="K10" s="104"/>
      <c r="L10" s="14" t="s">
        <v>26</v>
      </c>
      <c r="M10" s="103">
        <v>3</v>
      </c>
      <c r="N10" s="104"/>
    </row>
    <row r="11" spans="1:14" ht="15" customHeight="1" x14ac:dyDescent="0.2">
      <c r="A11" s="118">
        <v>2</v>
      </c>
      <c r="B11" s="99" t="s">
        <v>27</v>
      </c>
      <c r="C11" s="117"/>
      <c r="D11" s="117"/>
      <c r="E11" s="100"/>
      <c r="F11" s="99" t="s">
        <v>28</v>
      </c>
      <c r="G11" s="100"/>
      <c r="H11" s="8">
        <f>+G13</f>
        <v>5</v>
      </c>
      <c r="I11" s="99" t="s">
        <v>28</v>
      </c>
      <c r="J11" s="100"/>
      <c r="K11" s="8">
        <f>+J13</f>
        <v>5</v>
      </c>
      <c r="L11" s="99" t="s">
        <v>28</v>
      </c>
      <c r="M11" s="100"/>
      <c r="N11" s="8">
        <f>+M13</f>
        <v>2</v>
      </c>
    </row>
    <row r="12" spans="1:14" ht="237.75" customHeight="1" x14ac:dyDescent="0.2">
      <c r="A12" s="118"/>
      <c r="B12" s="115" t="s">
        <v>29</v>
      </c>
      <c r="C12" s="116"/>
      <c r="D12" s="44" t="s">
        <v>14</v>
      </c>
      <c r="E12" s="121">
        <f>SUM(D13)</f>
        <v>5</v>
      </c>
      <c r="F12" s="105" t="s">
        <v>30</v>
      </c>
      <c r="G12" s="101" t="s">
        <v>16</v>
      </c>
      <c r="H12" s="102"/>
      <c r="I12" s="105" t="s">
        <v>31</v>
      </c>
      <c r="J12" s="101" t="s">
        <v>16</v>
      </c>
      <c r="K12" s="102"/>
      <c r="L12" s="105" t="s">
        <v>32</v>
      </c>
      <c r="M12" s="101" t="s">
        <v>16</v>
      </c>
      <c r="N12" s="102"/>
    </row>
    <row r="13" spans="1:14" ht="237.75" customHeight="1" x14ac:dyDescent="0.2">
      <c r="A13" s="118"/>
      <c r="B13" s="115" t="s">
        <v>33</v>
      </c>
      <c r="C13" s="116"/>
      <c r="D13" s="12">
        <v>5</v>
      </c>
      <c r="E13" s="121"/>
      <c r="F13" s="106"/>
      <c r="G13" s="103">
        <v>5</v>
      </c>
      <c r="H13" s="104"/>
      <c r="I13" s="106"/>
      <c r="J13" s="103">
        <v>5</v>
      </c>
      <c r="K13" s="104"/>
      <c r="L13" s="106"/>
      <c r="M13" s="103">
        <v>2</v>
      </c>
      <c r="N13" s="104"/>
    </row>
    <row r="14" spans="1:14" ht="15" customHeight="1" x14ac:dyDescent="0.2">
      <c r="A14" s="118">
        <v>3</v>
      </c>
      <c r="B14" s="99" t="s">
        <v>34</v>
      </c>
      <c r="C14" s="117"/>
      <c r="D14" s="117"/>
      <c r="E14" s="100"/>
      <c r="F14" s="99" t="s">
        <v>35</v>
      </c>
      <c r="G14" s="100"/>
      <c r="H14" s="8">
        <f>+G17+G18</f>
        <v>60</v>
      </c>
      <c r="I14" s="99"/>
      <c r="J14" s="100"/>
      <c r="K14" s="8">
        <f>+J17+J18</f>
        <v>60</v>
      </c>
      <c r="L14" s="99"/>
      <c r="M14" s="100"/>
      <c r="N14" s="8">
        <f>+M17+M18</f>
        <v>60</v>
      </c>
    </row>
    <row r="15" spans="1:14" ht="170.25" customHeight="1" x14ac:dyDescent="0.2">
      <c r="A15" s="118"/>
      <c r="B15" s="115" t="s">
        <v>36</v>
      </c>
      <c r="C15" s="116"/>
      <c r="D15" s="44" t="s">
        <v>14</v>
      </c>
      <c r="E15" s="121">
        <f>+D17+D18</f>
        <v>60</v>
      </c>
      <c r="F15" s="105" t="s">
        <v>37</v>
      </c>
      <c r="G15" s="101" t="s">
        <v>16</v>
      </c>
      <c r="H15" s="102"/>
      <c r="I15" s="105" t="s">
        <v>38</v>
      </c>
      <c r="J15" s="101" t="s">
        <v>16</v>
      </c>
      <c r="K15" s="102"/>
      <c r="L15" s="105" t="s">
        <v>39</v>
      </c>
      <c r="M15" s="101" t="s">
        <v>16</v>
      </c>
      <c r="N15" s="102"/>
    </row>
    <row r="16" spans="1:14" ht="170.25" customHeight="1" x14ac:dyDescent="0.2">
      <c r="A16" s="118"/>
      <c r="B16" s="115" t="s">
        <v>40</v>
      </c>
      <c r="C16" s="116"/>
      <c r="D16" s="44" t="s">
        <v>14</v>
      </c>
      <c r="E16" s="121"/>
      <c r="F16" s="107"/>
      <c r="G16" s="101" t="s">
        <v>16</v>
      </c>
      <c r="H16" s="102"/>
      <c r="I16" s="107"/>
      <c r="J16" s="101" t="s">
        <v>16</v>
      </c>
      <c r="K16" s="102"/>
      <c r="L16" s="107"/>
      <c r="M16" s="101" t="s">
        <v>16</v>
      </c>
      <c r="N16" s="102"/>
    </row>
    <row r="17" spans="1:14" ht="170.25" customHeight="1" x14ac:dyDescent="0.2">
      <c r="A17" s="118"/>
      <c r="B17" s="115" t="s">
        <v>41</v>
      </c>
      <c r="C17" s="116"/>
      <c r="D17" s="44">
        <v>40</v>
      </c>
      <c r="E17" s="121"/>
      <c r="F17" s="108"/>
      <c r="G17" s="103">
        <v>40</v>
      </c>
      <c r="H17" s="104"/>
      <c r="I17" s="108"/>
      <c r="J17" s="103">
        <v>40</v>
      </c>
      <c r="K17" s="104"/>
      <c r="L17" s="108"/>
      <c r="M17" s="103">
        <v>40</v>
      </c>
      <c r="N17" s="104"/>
    </row>
    <row r="18" spans="1:14" ht="170.25" customHeight="1" x14ac:dyDescent="0.2">
      <c r="A18" s="118"/>
      <c r="B18" s="119" t="s">
        <v>42</v>
      </c>
      <c r="C18" s="120"/>
      <c r="D18" s="12">
        <v>20</v>
      </c>
      <c r="E18" s="121"/>
      <c r="F18" s="109"/>
      <c r="G18" s="103">
        <v>20</v>
      </c>
      <c r="H18" s="104"/>
      <c r="I18" s="109"/>
      <c r="J18" s="103">
        <v>20</v>
      </c>
      <c r="K18" s="104"/>
      <c r="L18" s="109"/>
      <c r="M18" s="103">
        <v>20</v>
      </c>
      <c r="N18" s="104"/>
    </row>
    <row r="19" spans="1:14" ht="15" customHeight="1" x14ac:dyDescent="0.2">
      <c r="A19" s="118">
        <v>4</v>
      </c>
      <c r="B19" s="99" t="s">
        <v>43</v>
      </c>
      <c r="C19" s="117"/>
      <c r="D19" s="117"/>
      <c r="E19" s="100"/>
      <c r="F19" s="99" t="s">
        <v>44</v>
      </c>
      <c r="G19" s="100"/>
      <c r="H19" s="8">
        <f>+SUM(H20:H23)</f>
        <v>8</v>
      </c>
      <c r="I19" s="99" t="s">
        <v>44</v>
      </c>
      <c r="J19" s="100"/>
      <c r="K19" s="8">
        <f>+SUM(K20:K23)</f>
        <v>8</v>
      </c>
      <c r="L19" s="99" t="s">
        <v>44</v>
      </c>
      <c r="M19" s="100"/>
      <c r="N19" s="8">
        <f>+SUM(N20:N23)</f>
        <v>8</v>
      </c>
    </row>
    <row r="20" spans="1:14" ht="26.25" customHeight="1" x14ac:dyDescent="0.2">
      <c r="A20" s="118"/>
      <c r="B20" s="115" t="s">
        <v>45</v>
      </c>
      <c r="C20" s="116"/>
      <c r="D20" s="44">
        <v>2</v>
      </c>
      <c r="E20" s="112">
        <f>SUM(D20:D23)</f>
        <v>8</v>
      </c>
      <c r="F20" s="110" t="s">
        <v>45</v>
      </c>
      <c r="G20" s="111"/>
      <c r="H20" s="44">
        <v>2</v>
      </c>
      <c r="I20" s="110" t="s">
        <v>45</v>
      </c>
      <c r="J20" s="111"/>
      <c r="K20" s="44">
        <v>2</v>
      </c>
      <c r="L20" s="110" t="s">
        <v>45</v>
      </c>
      <c r="M20" s="111"/>
      <c r="N20" s="44">
        <v>2</v>
      </c>
    </row>
    <row r="21" spans="1:14" ht="26.25" customHeight="1" x14ac:dyDescent="0.2">
      <c r="A21" s="118"/>
      <c r="B21" s="115" t="s">
        <v>46</v>
      </c>
      <c r="C21" s="116"/>
      <c r="D21" s="12">
        <v>2</v>
      </c>
      <c r="E21" s="113"/>
      <c r="F21" s="110" t="s">
        <v>47</v>
      </c>
      <c r="G21" s="111"/>
      <c r="H21" s="44">
        <v>2</v>
      </c>
      <c r="I21" s="110" t="s">
        <v>47</v>
      </c>
      <c r="J21" s="111"/>
      <c r="K21" s="44">
        <v>2</v>
      </c>
      <c r="L21" s="110" t="s">
        <v>47</v>
      </c>
      <c r="M21" s="111"/>
      <c r="N21" s="44">
        <v>2</v>
      </c>
    </row>
    <row r="22" spans="1:14" ht="26.25" customHeight="1" x14ac:dyDescent="0.2">
      <c r="A22" s="118"/>
      <c r="B22" s="115" t="s">
        <v>48</v>
      </c>
      <c r="C22" s="116"/>
      <c r="D22" s="44">
        <v>2</v>
      </c>
      <c r="E22" s="113"/>
      <c r="F22" s="110" t="s">
        <v>48</v>
      </c>
      <c r="G22" s="111"/>
      <c r="H22" s="44">
        <v>2</v>
      </c>
      <c r="I22" s="110" t="s">
        <v>48</v>
      </c>
      <c r="J22" s="111"/>
      <c r="K22" s="44">
        <v>2</v>
      </c>
      <c r="L22" s="110" t="s">
        <v>48</v>
      </c>
      <c r="M22" s="111"/>
      <c r="N22" s="44">
        <v>2</v>
      </c>
    </row>
    <row r="23" spans="1:14" ht="26.25" customHeight="1" x14ac:dyDescent="0.2">
      <c r="A23" s="118"/>
      <c r="B23" s="115" t="s">
        <v>49</v>
      </c>
      <c r="C23" s="116"/>
      <c r="D23" s="12">
        <v>2</v>
      </c>
      <c r="E23" s="114"/>
      <c r="F23" s="110" t="s">
        <v>49</v>
      </c>
      <c r="G23" s="111"/>
      <c r="H23" s="44">
        <v>2</v>
      </c>
      <c r="I23" s="110" t="s">
        <v>49</v>
      </c>
      <c r="J23" s="111"/>
      <c r="K23" s="44">
        <v>2</v>
      </c>
      <c r="L23" s="110" t="s">
        <v>49</v>
      </c>
      <c r="M23" s="111"/>
      <c r="N23" s="44">
        <v>2</v>
      </c>
    </row>
    <row r="24" spans="1:14" ht="15.75" customHeight="1" x14ac:dyDescent="0.2">
      <c r="A24" s="99" t="s">
        <v>50</v>
      </c>
      <c r="B24" s="117"/>
      <c r="C24" s="117"/>
      <c r="D24" s="100"/>
      <c r="E24" s="7">
        <f>E8+E12+E15+E20</f>
        <v>100</v>
      </c>
      <c r="F24" s="99" t="s">
        <v>51</v>
      </c>
      <c r="G24" s="100"/>
      <c r="H24" s="7">
        <f>+H7+H11+H14+H19</f>
        <v>81</v>
      </c>
      <c r="I24" s="99" t="s">
        <v>51</v>
      </c>
      <c r="J24" s="100"/>
      <c r="K24" s="7">
        <f>+K7+K11+K14+K19</f>
        <v>96</v>
      </c>
      <c r="L24" s="99" t="s">
        <v>51</v>
      </c>
      <c r="M24" s="100"/>
      <c r="N24" s="7">
        <f>+N7+N11+N14+N19</f>
        <v>83</v>
      </c>
    </row>
    <row r="25" spans="1:14" x14ac:dyDescent="0.2">
      <c r="A25" s="2"/>
      <c r="B25" s="2"/>
    </row>
  </sheetData>
  <mergeCells count="95">
    <mergeCell ref="L23:M23"/>
    <mergeCell ref="L24:M24"/>
    <mergeCell ref="L19:M19"/>
    <mergeCell ref="L20:M20"/>
    <mergeCell ref="L21:M21"/>
    <mergeCell ref="L22:M22"/>
    <mergeCell ref="L15:L18"/>
    <mergeCell ref="M15:N15"/>
    <mergeCell ref="M16:N16"/>
    <mergeCell ref="M17:N17"/>
    <mergeCell ref="M18:N18"/>
    <mergeCell ref="L11:M11"/>
    <mergeCell ref="L12:L13"/>
    <mergeCell ref="M12:N12"/>
    <mergeCell ref="M13:N13"/>
    <mergeCell ref="L14:M14"/>
    <mergeCell ref="L6:N6"/>
    <mergeCell ref="L7:M7"/>
    <mergeCell ref="M8:N8"/>
    <mergeCell ref="M9:N9"/>
    <mergeCell ref="M10:N10"/>
    <mergeCell ref="F6:H6"/>
    <mergeCell ref="I6:K6"/>
    <mergeCell ref="A7:A10"/>
    <mergeCell ref="B7:E7"/>
    <mergeCell ref="F7:G7"/>
    <mergeCell ref="I7:J7"/>
    <mergeCell ref="B8:C8"/>
    <mergeCell ref="E8:E10"/>
    <mergeCell ref="B6:C6"/>
    <mergeCell ref="G8:H8"/>
    <mergeCell ref="A1:E1"/>
    <mergeCell ref="A3:B3"/>
    <mergeCell ref="A4:B4"/>
    <mergeCell ref="C3:H3"/>
    <mergeCell ref="C4:H4"/>
    <mergeCell ref="B13:C13"/>
    <mergeCell ref="G9:H9"/>
    <mergeCell ref="G10:H10"/>
    <mergeCell ref="B9:C9"/>
    <mergeCell ref="B10:C10"/>
    <mergeCell ref="G13:H13"/>
    <mergeCell ref="A14:A18"/>
    <mergeCell ref="B14:E14"/>
    <mergeCell ref="F14:G14"/>
    <mergeCell ref="B15:C15"/>
    <mergeCell ref="A11:A13"/>
    <mergeCell ref="B11:E11"/>
    <mergeCell ref="F11:G11"/>
    <mergeCell ref="B12:C12"/>
    <mergeCell ref="B17:C17"/>
    <mergeCell ref="B18:C18"/>
    <mergeCell ref="E12:E13"/>
    <mergeCell ref="F12:F13"/>
    <mergeCell ref="G12:H12"/>
    <mergeCell ref="G17:H17"/>
    <mergeCell ref="G18:H18"/>
    <mergeCell ref="E15:E18"/>
    <mergeCell ref="F15:F18"/>
    <mergeCell ref="G15:H15"/>
    <mergeCell ref="B16:C16"/>
    <mergeCell ref="G16:H16"/>
    <mergeCell ref="A24:D24"/>
    <mergeCell ref="F24:G24"/>
    <mergeCell ref="B21:C21"/>
    <mergeCell ref="F21:G21"/>
    <mergeCell ref="B22:C22"/>
    <mergeCell ref="F22:G22"/>
    <mergeCell ref="B23:C23"/>
    <mergeCell ref="F23:G23"/>
    <mergeCell ref="A19:A23"/>
    <mergeCell ref="B19:E19"/>
    <mergeCell ref="F19:G19"/>
    <mergeCell ref="B20:C20"/>
    <mergeCell ref="E20:E23"/>
    <mergeCell ref="F20:G20"/>
    <mergeCell ref="I23:J23"/>
    <mergeCell ref="I21:J21"/>
    <mergeCell ref="I22:J22"/>
    <mergeCell ref="I24:J24"/>
    <mergeCell ref="J8:K8"/>
    <mergeCell ref="J9:K9"/>
    <mergeCell ref="J10:K10"/>
    <mergeCell ref="I11:J11"/>
    <mergeCell ref="I12:I13"/>
    <mergeCell ref="J12:K12"/>
    <mergeCell ref="J13:K13"/>
    <mergeCell ref="I14:J14"/>
    <mergeCell ref="I15:I18"/>
    <mergeCell ref="J15:K15"/>
    <mergeCell ref="J16:K16"/>
    <mergeCell ref="J17:K17"/>
    <mergeCell ref="J18:K18"/>
    <mergeCell ref="I19:J19"/>
    <mergeCell ref="I20:J20"/>
  </mergeCells>
  <printOptions horizontalCentered="1" verticalCentered="1"/>
  <pageMargins left="0.25" right="0.25" top="0.75" bottom="0.75" header="0.3" footer="0.3"/>
  <pageSetup paperSize="8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N27"/>
  <sheetViews>
    <sheetView workbookViewId="0">
      <selection activeCell="N26" sqref="N26"/>
    </sheetView>
  </sheetViews>
  <sheetFormatPr baseColWidth="10" defaultColWidth="11.42578125" defaultRowHeight="15" x14ac:dyDescent="0.25"/>
  <cols>
    <col min="1" max="1" width="5" bestFit="1" customWidth="1"/>
    <col min="2" max="10" width="2" bestFit="1" customWidth="1"/>
    <col min="11" max="13" width="3" bestFit="1" customWidth="1"/>
  </cols>
  <sheetData>
    <row r="1" spans="1:14" x14ac:dyDescent="0.25">
      <c r="A1">
        <v>1990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</row>
    <row r="2" spans="1:14" x14ac:dyDescent="0.25">
      <c r="A2">
        <v>1991</v>
      </c>
      <c r="N2">
        <f>+SUM(B2:M2)</f>
        <v>0</v>
      </c>
    </row>
    <row r="3" spans="1:14" x14ac:dyDescent="0.25">
      <c r="A3">
        <v>1992</v>
      </c>
      <c r="N3">
        <f t="shared" ref="N3:N24" si="0">+SUM(B3:M3)</f>
        <v>0</v>
      </c>
    </row>
    <row r="4" spans="1:14" x14ac:dyDescent="0.25">
      <c r="A4">
        <v>1993</v>
      </c>
      <c r="N4">
        <f t="shared" si="0"/>
        <v>0</v>
      </c>
    </row>
    <row r="5" spans="1:14" x14ac:dyDescent="0.25">
      <c r="A5">
        <v>1994</v>
      </c>
      <c r="N5">
        <f t="shared" si="0"/>
        <v>0</v>
      </c>
    </row>
    <row r="6" spans="1:14" x14ac:dyDescent="0.25">
      <c r="A6">
        <v>1995</v>
      </c>
      <c r="B6">
        <v>1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f t="shared" si="0"/>
        <v>12</v>
      </c>
    </row>
    <row r="7" spans="1:14" x14ac:dyDescent="0.25">
      <c r="A7">
        <v>1996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f t="shared" si="0"/>
        <v>12</v>
      </c>
    </row>
    <row r="8" spans="1:14" x14ac:dyDescent="0.25">
      <c r="A8">
        <v>1997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f t="shared" si="0"/>
        <v>12</v>
      </c>
    </row>
    <row r="9" spans="1:14" x14ac:dyDescent="0.25">
      <c r="A9">
        <v>1998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f t="shared" si="0"/>
        <v>12</v>
      </c>
    </row>
    <row r="10" spans="1:14" x14ac:dyDescent="0.25">
      <c r="A10">
        <v>1999</v>
      </c>
      <c r="B10">
        <v>1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f t="shared" si="0"/>
        <v>12</v>
      </c>
    </row>
    <row r="11" spans="1:14" x14ac:dyDescent="0.25">
      <c r="A11">
        <v>2000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f t="shared" si="0"/>
        <v>12</v>
      </c>
    </row>
    <row r="12" spans="1:14" x14ac:dyDescent="0.25">
      <c r="A12">
        <v>2001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f t="shared" si="0"/>
        <v>12</v>
      </c>
    </row>
    <row r="13" spans="1:14" x14ac:dyDescent="0.25">
      <c r="A13">
        <v>2002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f t="shared" si="0"/>
        <v>12</v>
      </c>
    </row>
    <row r="14" spans="1:14" x14ac:dyDescent="0.25">
      <c r="A14">
        <v>2003</v>
      </c>
      <c r="B14">
        <v>1</v>
      </c>
      <c r="C14">
        <v>1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f t="shared" si="0"/>
        <v>12</v>
      </c>
    </row>
    <row r="15" spans="1:14" x14ac:dyDescent="0.25">
      <c r="A15">
        <v>2004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f t="shared" si="0"/>
        <v>12</v>
      </c>
    </row>
    <row r="16" spans="1:14" x14ac:dyDescent="0.25">
      <c r="A16">
        <v>2005</v>
      </c>
      <c r="B16">
        <v>1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f t="shared" si="0"/>
        <v>12</v>
      </c>
    </row>
    <row r="17" spans="1:14" x14ac:dyDescent="0.25">
      <c r="A17">
        <v>2006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f t="shared" si="0"/>
        <v>12</v>
      </c>
    </row>
    <row r="18" spans="1:14" x14ac:dyDescent="0.25">
      <c r="A18">
        <v>2007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f t="shared" si="0"/>
        <v>12</v>
      </c>
    </row>
    <row r="19" spans="1:14" x14ac:dyDescent="0.25">
      <c r="A19">
        <v>2008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f t="shared" si="0"/>
        <v>12</v>
      </c>
    </row>
    <row r="20" spans="1:14" x14ac:dyDescent="0.25">
      <c r="A20">
        <v>2009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f t="shared" si="0"/>
        <v>12</v>
      </c>
    </row>
    <row r="21" spans="1:14" x14ac:dyDescent="0.25">
      <c r="A21">
        <v>2010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f t="shared" si="0"/>
        <v>12</v>
      </c>
    </row>
    <row r="22" spans="1:14" x14ac:dyDescent="0.25">
      <c r="A22">
        <v>2011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f t="shared" si="0"/>
        <v>12</v>
      </c>
    </row>
    <row r="23" spans="1:14" x14ac:dyDescent="0.25">
      <c r="A23">
        <v>2012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f t="shared" si="0"/>
        <v>12</v>
      </c>
    </row>
    <row r="24" spans="1:14" x14ac:dyDescent="0.25">
      <c r="A24">
        <v>2013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N24">
        <f t="shared" si="0"/>
        <v>7</v>
      </c>
    </row>
    <row r="25" spans="1:14" x14ac:dyDescent="0.25">
      <c r="N25">
        <f>SUM(N2:N24)</f>
        <v>223</v>
      </c>
    </row>
    <row r="26" spans="1:14" x14ac:dyDescent="0.25">
      <c r="N26">
        <f>+INT(N25/12)</f>
        <v>18</v>
      </c>
    </row>
    <row r="27" spans="1:14" x14ac:dyDescent="0.25">
      <c r="N27">
        <f>+N25-(N26*12)</f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A1:N31"/>
  <sheetViews>
    <sheetView topLeftCell="B5" workbookViewId="0">
      <selection activeCell="B5" sqref="A1:XFD1048576"/>
    </sheetView>
  </sheetViews>
  <sheetFormatPr baseColWidth="10" defaultColWidth="11.42578125" defaultRowHeight="12.75" x14ac:dyDescent="0.2"/>
  <cols>
    <col min="1" max="1" width="9" style="22" customWidth="1"/>
    <col min="2" max="2" width="70.7109375" style="22" customWidth="1"/>
    <col min="3" max="4" width="7.85546875" style="22" customWidth="1"/>
    <col min="5" max="5" width="65" style="34" customWidth="1"/>
    <col min="6" max="6" width="11.42578125" style="35"/>
    <col min="7" max="7" width="65" style="34" customWidth="1"/>
    <col min="8" max="8" width="11.42578125" style="35"/>
    <col min="9" max="9" width="65" style="34" customWidth="1"/>
    <col min="10" max="10" width="11.42578125" style="35"/>
    <col min="11" max="14" width="11.42578125" style="34"/>
    <col min="15" max="16384" width="11.42578125" style="22"/>
  </cols>
  <sheetData>
    <row r="1" spans="1:14" s="17" customFormat="1" ht="14.25" customHeight="1" x14ac:dyDescent="0.2">
      <c r="A1" s="148" t="s">
        <v>0</v>
      </c>
      <c r="B1" s="148"/>
      <c r="C1" s="148"/>
      <c r="D1" s="148"/>
      <c r="E1" s="13"/>
      <c r="F1" s="30"/>
      <c r="G1" s="13"/>
      <c r="H1" s="30"/>
      <c r="I1" s="13"/>
      <c r="J1" s="30"/>
      <c r="K1" s="33"/>
      <c r="L1" s="33"/>
      <c r="M1" s="33"/>
      <c r="N1" s="33"/>
    </row>
    <row r="2" spans="1:14" s="17" customFormat="1" ht="14.25" x14ac:dyDescent="0.2">
      <c r="A2" s="46"/>
      <c r="B2" s="46"/>
      <c r="C2" s="46"/>
      <c r="D2" s="46"/>
      <c r="E2" s="9"/>
      <c r="F2" s="31"/>
      <c r="G2" s="9"/>
      <c r="H2" s="31"/>
      <c r="I2" s="9"/>
      <c r="J2" s="31"/>
      <c r="K2" s="33"/>
      <c r="L2" s="33"/>
      <c r="M2" s="33"/>
      <c r="N2" s="33"/>
    </row>
    <row r="3" spans="1:14" s="17" customFormat="1" ht="38.25" customHeight="1" x14ac:dyDescent="0.2">
      <c r="A3" s="28" t="s">
        <v>1</v>
      </c>
      <c r="B3" s="145" t="s">
        <v>2</v>
      </c>
      <c r="C3" s="145"/>
      <c r="D3" s="145"/>
      <c r="E3" s="4"/>
      <c r="F3" s="32"/>
      <c r="G3" s="4"/>
      <c r="H3" s="32"/>
      <c r="I3" s="4"/>
      <c r="J3" s="32"/>
      <c r="K3" s="33"/>
      <c r="L3" s="33"/>
      <c r="M3" s="33"/>
      <c r="N3" s="33"/>
    </row>
    <row r="4" spans="1:14" s="17" customFormat="1" ht="29.25" customHeight="1" x14ac:dyDescent="0.2">
      <c r="A4" s="28" t="s">
        <v>3</v>
      </c>
      <c r="B4" s="145" t="s">
        <v>52</v>
      </c>
      <c r="C4" s="145"/>
      <c r="D4" s="145"/>
      <c r="E4" s="4"/>
      <c r="F4" s="32"/>
      <c r="G4" s="4"/>
      <c r="H4" s="32"/>
      <c r="I4" s="4"/>
      <c r="J4" s="32"/>
      <c r="K4" s="33"/>
      <c r="L4" s="33"/>
      <c r="M4" s="33"/>
      <c r="N4" s="33"/>
    </row>
    <row r="5" spans="1:14" s="17" customFormat="1" ht="20.25" customHeight="1" x14ac:dyDescent="0.2">
      <c r="A5" s="29"/>
      <c r="B5" s="29"/>
      <c r="C5" s="18"/>
      <c r="D5" s="18"/>
      <c r="E5" s="4"/>
      <c r="F5" s="32"/>
      <c r="G5" s="4"/>
      <c r="H5" s="32"/>
      <c r="I5" s="4"/>
      <c r="J5" s="32"/>
      <c r="K5" s="33"/>
      <c r="L5" s="33"/>
      <c r="M5" s="33"/>
      <c r="N5" s="33"/>
    </row>
    <row r="6" spans="1:14" s="17" customFormat="1" ht="20.25" customHeight="1" x14ac:dyDescent="0.2">
      <c r="A6" s="29"/>
      <c r="B6" s="29"/>
      <c r="C6" s="18"/>
      <c r="D6" s="18"/>
      <c r="E6" s="142"/>
      <c r="F6" s="142"/>
      <c r="G6" s="142"/>
      <c r="H6" s="142"/>
      <c r="I6" s="142"/>
      <c r="J6" s="142"/>
      <c r="K6" s="33"/>
      <c r="L6" s="33"/>
      <c r="M6" s="33"/>
      <c r="N6" s="33"/>
    </row>
    <row r="7" spans="1:14" ht="25.5" customHeight="1" x14ac:dyDescent="0.2">
      <c r="A7" s="47">
        <v>1</v>
      </c>
      <c r="B7" s="19" t="s">
        <v>53</v>
      </c>
      <c r="C7" s="146" t="s">
        <v>54</v>
      </c>
      <c r="D7" s="147"/>
      <c r="E7" s="143" t="s">
        <v>55</v>
      </c>
      <c r="F7" s="143"/>
      <c r="G7" s="143" t="s">
        <v>56</v>
      </c>
      <c r="H7" s="143"/>
      <c r="I7" s="143" t="s">
        <v>57</v>
      </c>
      <c r="J7" s="143"/>
    </row>
    <row r="8" spans="1:14" x14ac:dyDescent="0.2">
      <c r="A8" s="141"/>
      <c r="B8" s="156" t="s">
        <v>58</v>
      </c>
      <c r="C8" s="141" t="s">
        <v>59</v>
      </c>
      <c r="D8" s="141"/>
      <c r="E8" s="133" t="s">
        <v>60</v>
      </c>
      <c r="F8" s="134" t="s">
        <v>16</v>
      </c>
      <c r="G8" s="133" t="s">
        <v>61</v>
      </c>
      <c r="H8" s="134" t="s">
        <v>16</v>
      </c>
      <c r="I8" s="133" t="s">
        <v>62</v>
      </c>
      <c r="J8" s="134" t="s">
        <v>16</v>
      </c>
    </row>
    <row r="9" spans="1:14" x14ac:dyDescent="0.2">
      <c r="A9" s="141"/>
      <c r="B9" s="156"/>
      <c r="C9" s="45" t="s">
        <v>63</v>
      </c>
      <c r="D9" s="45" t="s">
        <v>64</v>
      </c>
      <c r="E9" s="133"/>
      <c r="F9" s="134"/>
      <c r="G9" s="133"/>
      <c r="H9" s="134"/>
      <c r="I9" s="133"/>
      <c r="J9" s="134"/>
    </row>
    <row r="10" spans="1:14" x14ac:dyDescent="0.2">
      <c r="A10" s="141"/>
      <c r="B10" s="20" t="s">
        <v>65</v>
      </c>
      <c r="C10" s="141"/>
      <c r="D10" s="141"/>
      <c r="E10" s="37"/>
      <c r="F10" s="38"/>
      <c r="G10" s="37"/>
      <c r="H10" s="38"/>
      <c r="I10" s="37"/>
      <c r="J10" s="38"/>
    </row>
    <row r="11" spans="1:14" ht="57.75" customHeight="1" x14ac:dyDescent="0.2">
      <c r="A11" s="141"/>
      <c r="B11" s="20" t="s">
        <v>66</v>
      </c>
      <c r="C11" s="141" t="s">
        <v>67</v>
      </c>
      <c r="D11" s="141"/>
      <c r="E11" s="49" t="s">
        <v>68</v>
      </c>
      <c r="F11" s="48">
        <v>10</v>
      </c>
      <c r="G11" s="49" t="s">
        <v>69</v>
      </c>
      <c r="H11" s="48">
        <v>10</v>
      </c>
      <c r="I11" s="49" t="s">
        <v>70</v>
      </c>
      <c r="J11" s="48">
        <v>10</v>
      </c>
    </row>
    <row r="12" spans="1:14" ht="57.75" customHeight="1" x14ac:dyDescent="0.2">
      <c r="A12" s="141"/>
      <c r="B12" s="20" t="s">
        <v>71</v>
      </c>
      <c r="C12" s="141" t="s">
        <v>72</v>
      </c>
      <c r="D12" s="141"/>
      <c r="E12" s="36" t="s">
        <v>73</v>
      </c>
      <c r="F12" s="48">
        <v>6</v>
      </c>
      <c r="G12" s="36" t="s">
        <v>74</v>
      </c>
      <c r="H12" s="48">
        <v>0</v>
      </c>
      <c r="I12" s="36" t="s">
        <v>74</v>
      </c>
      <c r="J12" s="48">
        <v>0</v>
      </c>
    </row>
    <row r="13" spans="1:14" ht="57.75" customHeight="1" x14ac:dyDescent="0.2">
      <c r="A13" s="141"/>
      <c r="B13" s="20" t="s">
        <v>75</v>
      </c>
      <c r="C13" s="141" t="s">
        <v>76</v>
      </c>
      <c r="D13" s="141"/>
      <c r="E13" s="36" t="s">
        <v>77</v>
      </c>
      <c r="F13" s="48">
        <v>1</v>
      </c>
      <c r="G13" s="36" t="s">
        <v>74</v>
      </c>
      <c r="H13" s="48">
        <v>0</v>
      </c>
      <c r="I13" s="36" t="s">
        <v>78</v>
      </c>
      <c r="J13" s="48">
        <v>1</v>
      </c>
    </row>
    <row r="14" spans="1:14" ht="30.75" customHeight="1" x14ac:dyDescent="0.2">
      <c r="A14" s="47">
        <v>2</v>
      </c>
      <c r="B14" s="19" t="s">
        <v>79</v>
      </c>
      <c r="C14" s="140" t="s">
        <v>80</v>
      </c>
      <c r="D14" s="140"/>
      <c r="E14" s="40"/>
      <c r="F14" s="39"/>
      <c r="G14" s="40"/>
      <c r="H14" s="39"/>
      <c r="I14" s="40"/>
      <c r="J14" s="39"/>
    </row>
    <row r="15" spans="1:14" x14ac:dyDescent="0.2">
      <c r="A15" s="153"/>
      <c r="B15" s="23" t="s">
        <v>81</v>
      </c>
      <c r="C15" s="141" t="s">
        <v>59</v>
      </c>
      <c r="D15" s="141"/>
      <c r="E15" s="144" t="s">
        <v>82</v>
      </c>
      <c r="F15" s="134" t="s">
        <v>16</v>
      </c>
      <c r="G15" s="144" t="s">
        <v>83</v>
      </c>
      <c r="H15" s="134" t="s">
        <v>16</v>
      </c>
      <c r="I15" s="144" t="s">
        <v>84</v>
      </c>
      <c r="J15" s="134" t="s">
        <v>16</v>
      </c>
    </row>
    <row r="16" spans="1:14" x14ac:dyDescent="0.2">
      <c r="A16" s="154"/>
      <c r="B16" s="24" t="s">
        <v>85</v>
      </c>
      <c r="C16" s="141" t="s">
        <v>63</v>
      </c>
      <c r="D16" s="141"/>
      <c r="E16" s="134"/>
      <c r="F16" s="134"/>
      <c r="G16" s="134"/>
      <c r="H16" s="134"/>
      <c r="I16" s="134"/>
      <c r="J16" s="134"/>
    </row>
    <row r="17" spans="1:10" x14ac:dyDescent="0.2">
      <c r="A17" s="154"/>
      <c r="B17" s="25"/>
      <c r="C17" s="141" t="s">
        <v>86</v>
      </c>
      <c r="D17" s="141"/>
      <c r="E17" s="134"/>
      <c r="F17" s="135">
        <v>10</v>
      </c>
      <c r="G17" s="134"/>
      <c r="H17" s="135">
        <v>10</v>
      </c>
      <c r="I17" s="134"/>
      <c r="J17" s="135">
        <v>10</v>
      </c>
    </row>
    <row r="18" spans="1:10" x14ac:dyDescent="0.2">
      <c r="A18" s="155"/>
      <c r="B18" s="26" t="s">
        <v>87</v>
      </c>
      <c r="C18" s="141"/>
      <c r="D18" s="141"/>
      <c r="E18" s="134"/>
      <c r="F18" s="135"/>
      <c r="G18" s="134"/>
      <c r="H18" s="135"/>
      <c r="I18" s="134"/>
      <c r="J18" s="135"/>
    </row>
    <row r="19" spans="1:10" x14ac:dyDescent="0.2">
      <c r="A19" s="154"/>
      <c r="B19" s="23" t="s">
        <v>88</v>
      </c>
      <c r="C19" s="141" t="s">
        <v>59</v>
      </c>
      <c r="D19" s="141"/>
      <c r="E19" s="132" t="s">
        <v>89</v>
      </c>
      <c r="F19" s="134" t="s">
        <v>16</v>
      </c>
      <c r="G19" s="132" t="s">
        <v>90</v>
      </c>
      <c r="H19" s="134" t="s">
        <v>16</v>
      </c>
      <c r="I19" s="132" t="s">
        <v>91</v>
      </c>
      <c r="J19" s="134" t="s">
        <v>16</v>
      </c>
    </row>
    <row r="20" spans="1:10" ht="25.5" x14ac:dyDescent="0.2">
      <c r="A20" s="154"/>
      <c r="B20" s="24" t="s">
        <v>92</v>
      </c>
      <c r="C20" s="141"/>
      <c r="D20" s="141"/>
      <c r="E20" s="133"/>
      <c r="F20" s="134"/>
      <c r="G20" s="133"/>
      <c r="H20" s="134"/>
      <c r="I20" s="133"/>
      <c r="J20" s="134"/>
    </row>
    <row r="21" spans="1:10" x14ac:dyDescent="0.2">
      <c r="A21" s="154"/>
      <c r="B21" s="24"/>
      <c r="C21" s="45" t="s">
        <v>63</v>
      </c>
      <c r="D21" s="45" t="s">
        <v>64</v>
      </c>
      <c r="E21" s="133"/>
      <c r="F21" s="135">
        <v>60</v>
      </c>
      <c r="G21" s="133"/>
      <c r="H21" s="135">
        <v>40</v>
      </c>
      <c r="I21" s="133"/>
      <c r="J21" s="135">
        <v>60</v>
      </c>
    </row>
    <row r="22" spans="1:10" x14ac:dyDescent="0.2">
      <c r="A22" s="154"/>
      <c r="B22" s="24" t="s">
        <v>93</v>
      </c>
      <c r="C22" s="141" t="s">
        <v>94</v>
      </c>
      <c r="D22" s="141"/>
      <c r="E22" s="133"/>
      <c r="F22" s="135"/>
      <c r="G22" s="133"/>
      <c r="H22" s="135"/>
      <c r="I22" s="133"/>
      <c r="J22" s="135"/>
    </row>
    <row r="23" spans="1:10" x14ac:dyDescent="0.2">
      <c r="A23" s="154"/>
      <c r="B23" s="24" t="s">
        <v>95</v>
      </c>
      <c r="C23" s="141"/>
      <c r="D23" s="141"/>
      <c r="E23" s="133"/>
      <c r="F23" s="135"/>
      <c r="G23" s="133"/>
      <c r="H23" s="135"/>
      <c r="I23" s="133"/>
      <c r="J23" s="135"/>
    </row>
    <row r="24" spans="1:10" x14ac:dyDescent="0.2">
      <c r="A24" s="154"/>
      <c r="B24" s="24" t="s">
        <v>96</v>
      </c>
      <c r="C24" s="141"/>
      <c r="D24" s="141"/>
      <c r="E24" s="133"/>
      <c r="F24" s="135"/>
      <c r="G24" s="133"/>
      <c r="H24" s="135"/>
      <c r="I24" s="133"/>
      <c r="J24" s="135"/>
    </row>
    <row r="25" spans="1:10" x14ac:dyDescent="0.2">
      <c r="A25" s="155"/>
      <c r="B25" s="27" t="s">
        <v>97</v>
      </c>
      <c r="C25" s="141"/>
      <c r="D25" s="141"/>
      <c r="E25" s="133"/>
      <c r="F25" s="135"/>
      <c r="G25" s="133"/>
      <c r="H25" s="135"/>
      <c r="I25" s="133"/>
      <c r="J25" s="135"/>
    </row>
    <row r="26" spans="1:10" ht="24" customHeight="1" x14ac:dyDescent="0.2">
      <c r="A26" s="47">
        <v>3</v>
      </c>
      <c r="B26" s="19" t="s">
        <v>98</v>
      </c>
      <c r="C26" s="140" t="s">
        <v>99</v>
      </c>
      <c r="D26" s="140"/>
      <c r="E26" s="136"/>
      <c r="F26" s="39"/>
      <c r="G26" s="136"/>
      <c r="H26" s="39"/>
      <c r="I26" s="136"/>
      <c r="J26" s="39"/>
    </row>
    <row r="27" spans="1:10" x14ac:dyDescent="0.2">
      <c r="A27" s="149"/>
      <c r="B27" s="21" t="s">
        <v>45</v>
      </c>
      <c r="C27" s="152">
        <v>3</v>
      </c>
      <c r="D27" s="152"/>
      <c r="E27" s="137"/>
      <c r="F27" s="39">
        <v>3</v>
      </c>
      <c r="G27" s="137"/>
      <c r="H27" s="39">
        <v>3</v>
      </c>
      <c r="I27" s="137"/>
      <c r="J27" s="39">
        <v>3</v>
      </c>
    </row>
    <row r="28" spans="1:10" x14ac:dyDescent="0.2">
      <c r="A28" s="150"/>
      <c r="B28" s="21" t="s">
        <v>47</v>
      </c>
      <c r="C28" s="152">
        <v>3</v>
      </c>
      <c r="D28" s="152"/>
      <c r="E28" s="137"/>
      <c r="F28" s="39">
        <v>3</v>
      </c>
      <c r="G28" s="137"/>
      <c r="H28" s="39">
        <v>3</v>
      </c>
      <c r="I28" s="137"/>
      <c r="J28" s="39">
        <v>3</v>
      </c>
    </row>
    <row r="29" spans="1:10" x14ac:dyDescent="0.2">
      <c r="A29" s="150"/>
      <c r="B29" s="21" t="s">
        <v>48</v>
      </c>
      <c r="C29" s="152">
        <v>2</v>
      </c>
      <c r="D29" s="152"/>
      <c r="E29" s="137"/>
      <c r="F29" s="39">
        <v>2</v>
      </c>
      <c r="G29" s="137"/>
      <c r="H29" s="39">
        <v>2</v>
      </c>
      <c r="I29" s="137"/>
      <c r="J29" s="39">
        <v>2</v>
      </c>
    </row>
    <row r="30" spans="1:10" x14ac:dyDescent="0.2">
      <c r="A30" s="151"/>
      <c r="B30" s="21" t="s">
        <v>49</v>
      </c>
      <c r="C30" s="152">
        <v>2</v>
      </c>
      <c r="D30" s="152"/>
      <c r="E30" s="137"/>
      <c r="F30" s="41">
        <v>2</v>
      </c>
      <c r="G30" s="137"/>
      <c r="H30" s="41">
        <v>2</v>
      </c>
      <c r="I30" s="137"/>
      <c r="J30" s="41">
        <v>2</v>
      </c>
    </row>
    <row r="31" spans="1:10" x14ac:dyDescent="0.2">
      <c r="A31" s="138" t="s">
        <v>100</v>
      </c>
      <c r="B31" s="139"/>
      <c r="C31" s="140">
        <v>100</v>
      </c>
      <c r="D31" s="140"/>
      <c r="E31" s="42" t="s">
        <v>101</v>
      </c>
      <c r="F31" s="43">
        <f>SUM(F11:F30)</f>
        <v>97</v>
      </c>
      <c r="G31" s="42" t="s">
        <v>101</v>
      </c>
      <c r="H31" s="43">
        <f>SUM(H11:H30)</f>
        <v>70</v>
      </c>
      <c r="I31" s="42" t="s">
        <v>101</v>
      </c>
      <c r="J31" s="43">
        <f>SUM(J11:J30)</f>
        <v>91</v>
      </c>
    </row>
  </sheetData>
  <mergeCells count="60">
    <mergeCell ref="A8:A13"/>
    <mergeCell ref="B8:B9"/>
    <mergeCell ref="C8:D8"/>
    <mergeCell ref="C11:D11"/>
    <mergeCell ref="C10:D10"/>
    <mergeCell ref="A1:D1"/>
    <mergeCell ref="C12:D12"/>
    <mergeCell ref="C13:D13"/>
    <mergeCell ref="C26:D26"/>
    <mergeCell ref="A27:A30"/>
    <mergeCell ref="C27:D27"/>
    <mergeCell ref="C28:D28"/>
    <mergeCell ref="C29:D29"/>
    <mergeCell ref="C30:D30"/>
    <mergeCell ref="C14:D14"/>
    <mergeCell ref="A15:A18"/>
    <mergeCell ref="C15:D15"/>
    <mergeCell ref="C16:D16"/>
    <mergeCell ref="C17:D18"/>
    <mergeCell ref="A19:A25"/>
    <mergeCell ref="C19:D20"/>
    <mergeCell ref="B3:D3"/>
    <mergeCell ref="B4:D4"/>
    <mergeCell ref="E6:F6"/>
    <mergeCell ref="E7:F7"/>
    <mergeCell ref="E8:E9"/>
    <mergeCell ref="F8:F9"/>
    <mergeCell ref="C7:D7"/>
    <mergeCell ref="E15:E18"/>
    <mergeCell ref="F15:F16"/>
    <mergeCell ref="F17:F18"/>
    <mergeCell ref="F19:F20"/>
    <mergeCell ref="F21:F25"/>
    <mergeCell ref="E19:E25"/>
    <mergeCell ref="G7:H7"/>
    <mergeCell ref="G6:H6"/>
    <mergeCell ref="G8:G9"/>
    <mergeCell ref="H8:H9"/>
    <mergeCell ref="G15:G18"/>
    <mergeCell ref="H15:H16"/>
    <mergeCell ref="H17:H18"/>
    <mergeCell ref="I6:J6"/>
    <mergeCell ref="I7:J7"/>
    <mergeCell ref="I8:I9"/>
    <mergeCell ref="J8:J9"/>
    <mergeCell ref="I15:I18"/>
    <mergeCell ref="J15:J16"/>
    <mergeCell ref="J17:J18"/>
    <mergeCell ref="I19:I25"/>
    <mergeCell ref="J19:J20"/>
    <mergeCell ref="J21:J25"/>
    <mergeCell ref="I26:I30"/>
    <mergeCell ref="A31:B31"/>
    <mergeCell ref="C31:D31"/>
    <mergeCell ref="G19:G25"/>
    <mergeCell ref="H19:H20"/>
    <mergeCell ref="H21:H25"/>
    <mergeCell ref="G26:G30"/>
    <mergeCell ref="E26:E30"/>
    <mergeCell ref="C22:D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N31"/>
  <sheetViews>
    <sheetView topLeftCell="A7" workbookViewId="0">
      <selection activeCell="A7" sqref="A1:XFD1048576"/>
    </sheetView>
  </sheetViews>
  <sheetFormatPr baseColWidth="10" defaultColWidth="11.42578125" defaultRowHeight="12.75" x14ac:dyDescent="0.2"/>
  <cols>
    <col min="1" max="1" width="9" style="22" customWidth="1"/>
    <col min="2" max="2" width="70.7109375" style="22" customWidth="1"/>
    <col min="3" max="4" width="7.85546875" style="22" customWidth="1"/>
    <col min="5" max="5" width="65" style="34" customWidth="1"/>
    <col min="6" max="6" width="11.42578125" style="35"/>
    <col min="7" max="7" width="65" style="34" customWidth="1"/>
    <col min="8" max="8" width="11.42578125" style="35"/>
    <col min="9" max="9" width="65" style="34" customWidth="1"/>
    <col min="10" max="10" width="11.42578125" style="35"/>
    <col min="11" max="14" width="11.42578125" style="34"/>
    <col min="15" max="16384" width="11.42578125" style="22"/>
  </cols>
  <sheetData>
    <row r="1" spans="1:14" s="17" customFormat="1" ht="14.25" customHeight="1" x14ac:dyDescent="0.2">
      <c r="A1" s="148" t="s">
        <v>0</v>
      </c>
      <c r="B1" s="148"/>
      <c r="C1" s="148"/>
      <c r="D1" s="148"/>
      <c r="E1" s="13"/>
      <c r="F1" s="30"/>
      <c r="G1" s="13"/>
      <c r="H1" s="30"/>
      <c r="I1" s="13"/>
      <c r="J1" s="30"/>
      <c r="K1" s="33"/>
      <c r="L1" s="33"/>
      <c r="M1" s="33"/>
      <c r="N1" s="33"/>
    </row>
    <row r="2" spans="1:14" s="17" customFormat="1" ht="14.25" x14ac:dyDescent="0.2">
      <c r="A2" s="46"/>
      <c r="B2" s="46"/>
      <c r="C2" s="46"/>
      <c r="D2" s="46"/>
      <c r="E2" s="9"/>
      <c r="F2" s="31"/>
      <c r="G2" s="9"/>
      <c r="H2" s="31"/>
      <c r="I2" s="9"/>
      <c r="J2" s="31"/>
      <c r="K2" s="33"/>
      <c r="L2" s="33"/>
      <c r="M2" s="33"/>
      <c r="N2" s="33"/>
    </row>
    <row r="3" spans="1:14" s="17" customFormat="1" ht="38.25" customHeight="1" x14ac:dyDescent="0.2">
      <c r="A3" s="28" t="s">
        <v>1</v>
      </c>
      <c r="B3" s="145" t="s">
        <v>2</v>
      </c>
      <c r="C3" s="145"/>
      <c r="D3" s="145"/>
      <c r="E3" s="4"/>
      <c r="F3" s="32"/>
      <c r="G3" s="4"/>
      <c r="H3" s="32"/>
      <c r="I3" s="4"/>
      <c r="J3" s="32"/>
      <c r="K3" s="33"/>
      <c r="L3" s="33"/>
      <c r="M3" s="33"/>
      <c r="N3" s="33"/>
    </row>
    <row r="4" spans="1:14" s="17" customFormat="1" ht="29.25" customHeight="1" x14ac:dyDescent="0.2">
      <c r="A4" s="28" t="s">
        <v>3</v>
      </c>
      <c r="B4" s="145" t="s">
        <v>52</v>
      </c>
      <c r="C4" s="145"/>
      <c r="D4" s="145"/>
      <c r="E4" s="4"/>
      <c r="F4" s="32"/>
      <c r="G4" s="4"/>
      <c r="H4" s="32"/>
      <c r="I4" s="4"/>
      <c r="J4" s="32"/>
      <c r="K4" s="33"/>
      <c r="L4" s="33"/>
      <c r="M4" s="33"/>
      <c r="N4" s="33"/>
    </row>
    <row r="5" spans="1:14" s="17" customFormat="1" ht="20.25" customHeight="1" x14ac:dyDescent="0.2">
      <c r="A5" s="29"/>
      <c r="B5" s="29"/>
      <c r="C5" s="18"/>
      <c r="D5" s="18"/>
      <c r="E5" s="4"/>
      <c r="F5" s="32"/>
      <c r="G5" s="4"/>
      <c r="H5" s="32"/>
      <c r="I5" s="4"/>
      <c r="J5" s="32"/>
      <c r="K5" s="33"/>
      <c r="L5" s="33"/>
      <c r="M5" s="33"/>
      <c r="N5" s="33"/>
    </row>
    <row r="6" spans="1:14" s="17" customFormat="1" ht="20.25" customHeight="1" x14ac:dyDescent="0.2">
      <c r="A6" s="29"/>
      <c r="B6" s="29"/>
      <c r="C6" s="18"/>
      <c r="D6" s="18"/>
      <c r="E6" s="142"/>
      <c r="F6" s="142"/>
      <c r="G6" s="142"/>
      <c r="H6" s="142"/>
      <c r="I6" s="142"/>
      <c r="J6" s="142"/>
      <c r="K6" s="33"/>
      <c r="L6" s="33"/>
      <c r="M6" s="33"/>
      <c r="N6" s="33"/>
    </row>
    <row r="7" spans="1:14" ht="25.5" customHeight="1" x14ac:dyDescent="0.2">
      <c r="A7" s="47">
        <v>1</v>
      </c>
      <c r="B7" s="19" t="s">
        <v>53</v>
      </c>
      <c r="C7" s="146" t="s">
        <v>54</v>
      </c>
      <c r="D7" s="147"/>
      <c r="E7" s="143" t="s">
        <v>55</v>
      </c>
      <c r="F7" s="143"/>
      <c r="G7" s="143" t="s">
        <v>56</v>
      </c>
      <c r="H7" s="143"/>
      <c r="I7" s="143" t="s">
        <v>57</v>
      </c>
      <c r="J7" s="143"/>
    </row>
    <row r="8" spans="1:14" x14ac:dyDescent="0.2">
      <c r="A8" s="141"/>
      <c r="B8" s="156" t="s">
        <v>58</v>
      </c>
      <c r="C8" s="141" t="s">
        <v>59</v>
      </c>
      <c r="D8" s="141"/>
      <c r="E8" s="133" t="s">
        <v>60</v>
      </c>
      <c r="F8" s="134" t="s">
        <v>16</v>
      </c>
      <c r="G8" s="133" t="s">
        <v>61</v>
      </c>
      <c r="H8" s="134" t="s">
        <v>16</v>
      </c>
      <c r="I8" s="133" t="s">
        <v>62</v>
      </c>
      <c r="J8" s="134" t="s">
        <v>16</v>
      </c>
    </row>
    <row r="9" spans="1:14" x14ac:dyDescent="0.2">
      <c r="A9" s="141"/>
      <c r="B9" s="156"/>
      <c r="C9" s="45" t="s">
        <v>63</v>
      </c>
      <c r="D9" s="45" t="s">
        <v>64</v>
      </c>
      <c r="E9" s="133"/>
      <c r="F9" s="134"/>
      <c r="G9" s="133"/>
      <c r="H9" s="134"/>
      <c r="I9" s="133"/>
      <c r="J9" s="134"/>
    </row>
    <row r="10" spans="1:14" x14ac:dyDescent="0.2">
      <c r="A10" s="141"/>
      <c r="B10" s="20" t="s">
        <v>65</v>
      </c>
      <c r="C10" s="141"/>
      <c r="D10" s="141"/>
      <c r="E10" s="37"/>
      <c r="F10" s="38"/>
      <c r="G10" s="37"/>
      <c r="H10" s="38"/>
      <c r="I10" s="37"/>
      <c r="J10" s="38"/>
    </row>
    <row r="11" spans="1:14" ht="57.75" customHeight="1" x14ac:dyDescent="0.2">
      <c r="A11" s="141"/>
      <c r="B11" s="20" t="s">
        <v>66</v>
      </c>
      <c r="C11" s="141" t="s">
        <v>67</v>
      </c>
      <c r="D11" s="141"/>
      <c r="E11" s="49" t="s">
        <v>68</v>
      </c>
      <c r="F11" s="48">
        <v>10</v>
      </c>
      <c r="G11" s="49" t="s">
        <v>69</v>
      </c>
      <c r="H11" s="48">
        <v>10</v>
      </c>
      <c r="I11" s="49" t="s">
        <v>70</v>
      </c>
      <c r="J11" s="48">
        <v>10</v>
      </c>
    </row>
    <row r="12" spans="1:14" ht="57.75" customHeight="1" x14ac:dyDescent="0.2">
      <c r="A12" s="141"/>
      <c r="B12" s="20" t="s">
        <v>71</v>
      </c>
      <c r="C12" s="141" t="s">
        <v>72</v>
      </c>
      <c r="D12" s="141"/>
      <c r="E12" s="36" t="s">
        <v>73</v>
      </c>
      <c r="F12" s="48">
        <v>6</v>
      </c>
      <c r="G12" s="36" t="s">
        <v>74</v>
      </c>
      <c r="H12" s="48">
        <v>0</v>
      </c>
      <c r="I12" s="36" t="s">
        <v>74</v>
      </c>
      <c r="J12" s="48">
        <v>0</v>
      </c>
    </row>
    <row r="13" spans="1:14" ht="57.75" customHeight="1" x14ac:dyDescent="0.2">
      <c r="A13" s="141"/>
      <c r="B13" s="20" t="s">
        <v>75</v>
      </c>
      <c r="C13" s="141" t="s">
        <v>76</v>
      </c>
      <c r="D13" s="141"/>
      <c r="E13" s="36" t="s">
        <v>77</v>
      </c>
      <c r="F13" s="48">
        <v>1</v>
      </c>
      <c r="G13" s="36" t="s">
        <v>74</v>
      </c>
      <c r="H13" s="48">
        <v>0</v>
      </c>
      <c r="I13" s="36" t="s">
        <v>78</v>
      </c>
      <c r="J13" s="48">
        <v>1</v>
      </c>
    </row>
    <row r="14" spans="1:14" ht="30.75" customHeight="1" x14ac:dyDescent="0.2">
      <c r="A14" s="47">
        <v>2</v>
      </c>
      <c r="B14" s="19" t="s">
        <v>79</v>
      </c>
      <c r="C14" s="140" t="s">
        <v>80</v>
      </c>
      <c r="D14" s="140"/>
      <c r="E14" s="40"/>
      <c r="F14" s="39"/>
      <c r="G14" s="40"/>
      <c r="H14" s="39"/>
      <c r="I14" s="40"/>
      <c r="J14" s="39"/>
    </row>
    <row r="15" spans="1:14" x14ac:dyDescent="0.2">
      <c r="A15" s="153"/>
      <c r="B15" s="23" t="s">
        <v>81</v>
      </c>
      <c r="C15" s="141" t="s">
        <v>59</v>
      </c>
      <c r="D15" s="141"/>
      <c r="E15" s="144" t="s">
        <v>82</v>
      </c>
      <c r="F15" s="134" t="s">
        <v>16</v>
      </c>
      <c r="G15" s="144" t="s">
        <v>83</v>
      </c>
      <c r="H15" s="134" t="s">
        <v>16</v>
      </c>
      <c r="I15" s="144" t="s">
        <v>84</v>
      </c>
      <c r="J15" s="134" t="s">
        <v>16</v>
      </c>
    </row>
    <row r="16" spans="1:14" x14ac:dyDescent="0.2">
      <c r="A16" s="154"/>
      <c r="B16" s="24" t="s">
        <v>85</v>
      </c>
      <c r="C16" s="141" t="s">
        <v>63</v>
      </c>
      <c r="D16" s="141"/>
      <c r="E16" s="134"/>
      <c r="F16" s="134"/>
      <c r="G16" s="134"/>
      <c r="H16" s="134"/>
      <c r="I16" s="134"/>
      <c r="J16" s="134"/>
    </row>
    <row r="17" spans="1:10" x14ac:dyDescent="0.2">
      <c r="A17" s="154"/>
      <c r="B17" s="25"/>
      <c r="C17" s="141" t="s">
        <v>86</v>
      </c>
      <c r="D17" s="141"/>
      <c r="E17" s="134"/>
      <c r="F17" s="135">
        <v>10</v>
      </c>
      <c r="G17" s="134"/>
      <c r="H17" s="135">
        <v>10</v>
      </c>
      <c r="I17" s="134"/>
      <c r="J17" s="135">
        <v>10</v>
      </c>
    </row>
    <row r="18" spans="1:10" x14ac:dyDescent="0.2">
      <c r="A18" s="155"/>
      <c r="B18" s="26" t="s">
        <v>87</v>
      </c>
      <c r="C18" s="141"/>
      <c r="D18" s="141"/>
      <c r="E18" s="134"/>
      <c r="F18" s="135"/>
      <c r="G18" s="134"/>
      <c r="H18" s="135"/>
      <c r="I18" s="134"/>
      <c r="J18" s="135"/>
    </row>
    <row r="19" spans="1:10" x14ac:dyDescent="0.2">
      <c r="A19" s="154"/>
      <c r="B19" s="23" t="s">
        <v>88</v>
      </c>
      <c r="C19" s="141" t="s">
        <v>59</v>
      </c>
      <c r="D19" s="141"/>
      <c r="E19" s="132" t="s">
        <v>89</v>
      </c>
      <c r="F19" s="134" t="s">
        <v>16</v>
      </c>
      <c r="G19" s="132" t="s">
        <v>90</v>
      </c>
      <c r="H19" s="134" t="s">
        <v>16</v>
      </c>
      <c r="I19" s="132" t="s">
        <v>91</v>
      </c>
      <c r="J19" s="134" t="s">
        <v>16</v>
      </c>
    </row>
    <row r="20" spans="1:10" ht="25.5" x14ac:dyDescent="0.2">
      <c r="A20" s="154"/>
      <c r="B20" s="24" t="s">
        <v>92</v>
      </c>
      <c r="C20" s="141"/>
      <c r="D20" s="141"/>
      <c r="E20" s="133"/>
      <c r="F20" s="134"/>
      <c r="G20" s="133"/>
      <c r="H20" s="134"/>
      <c r="I20" s="133"/>
      <c r="J20" s="134"/>
    </row>
    <row r="21" spans="1:10" x14ac:dyDescent="0.2">
      <c r="A21" s="154"/>
      <c r="B21" s="24"/>
      <c r="C21" s="45" t="s">
        <v>63</v>
      </c>
      <c r="D21" s="45" t="s">
        <v>64</v>
      </c>
      <c r="E21" s="133"/>
      <c r="F21" s="135">
        <v>60</v>
      </c>
      <c r="G21" s="133"/>
      <c r="H21" s="135">
        <v>40</v>
      </c>
      <c r="I21" s="133"/>
      <c r="J21" s="135">
        <v>60</v>
      </c>
    </row>
    <row r="22" spans="1:10" x14ac:dyDescent="0.2">
      <c r="A22" s="154"/>
      <c r="B22" s="24" t="s">
        <v>93</v>
      </c>
      <c r="C22" s="141" t="s">
        <v>94</v>
      </c>
      <c r="D22" s="141"/>
      <c r="E22" s="133"/>
      <c r="F22" s="135"/>
      <c r="G22" s="133"/>
      <c r="H22" s="135"/>
      <c r="I22" s="133"/>
      <c r="J22" s="135"/>
    </row>
    <row r="23" spans="1:10" x14ac:dyDescent="0.2">
      <c r="A23" s="154"/>
      <c r="B23" s="24" t="s">
        <v>95</v>
      </c>
      <c r="C23" s="141"/>
      <c r="D23" s="141"/>
      <c r="E23" s="133"/>
      <c r="F23" s="135"/>
      <c r="G23" s="133"/>
      <c r="H23" s="135"/>
      <c r="I23" s="133"/>
      <c r="J23" s="135"/>
    </row>
    <row r="24" spans="1:10" x14ac:dyDescent="0.2">
      <c r="A24" s="154"/>
      <c r="B24" s="24" t="s">
        <v>96</v>
      </c>
      <c r="C24" s="141"/>
      <c r="D24" s="141"/>
      <c r="E24" s="133"/>
      <c r="F24" s="135"/>
      <c r="G24" s="133"/>
      <c r="H24" s="135"/>
      <c r="I24" s="133"/>
      <c r="J24" s="135"/>
    </row>
    <row r="25" spans="1:10" x14ac:dyDescent="0.2">
      <c r="A25" s="155"/>
      <c r="B25" s="27" t="s">
        <v>97</v>
      </c>
      <c r="C25" s="141"/>
      <c r="D25" s="141"/>
      <c r="E25" s="133"/>
      <c r="F25" s="135"/>
      <c r="G25" s="133"/>
      <c r="H25" s="135"/>
      <c r="I25" s="133"/>
      <c r="J25" s="135"/>
    </row>
    <row r="26" spans="1:10" ht="24" customHeight="1" x14ac:dyDescent="0.2">
      <c r="A26" s="47">
        <v>3</v>
      </c>
      <c r="B26" s="19" t="s">
        <v>98</v>
      </c>
      <c r="C26" s="140" t="s">
        <v>99</v>
      </c>
      <c r="D26" s="140"/>
      <c r="E26" s="136"/>
      <c r="F26" s="39"/>
      <c r="G26" s="136"/>
      <c r="H26" s="39"/>
      <c r="I26" s="136"/>
      <c r="J26" s="39"/>
    </row>
    <row r="27" spans="1:10" x14ac:dyDescent="0.2">
      <c r="A27" s="149"/>
      <c r="B27" s="21" t="s">
        <v>45</v>
      </c>
      <c r="C27" s="152">
        <v>3</v>
      </c>
      <c r="D27" s="152"/>
      <c r="E27" s="137"/>
      <c r="F27" s="39">
        <v>3</v>
      </c>
      <c r="G27" s="137"/>
      <c r="H27" s="39">
        <v>3</v>
      </c>
      <c r="I27" s="137"/>
      <c r="J27" s="39">
        <v>3</v>
      </c>
    </row>
    <row r="28" spans="1:10" x14ac:dyDescent="0.2">
      <c r="A28" s="150"/>
      <c r="B28" s="21" t="s">
        <v>47</v>
      </c>
      <c r="C28" s="152">
        <v>3</v>
      </c>
      <c r="D28" s="152"/>
      <c r="E28" s="137"/>
      <c r="F28" s="39">
        <v>3</v>
      </c>
      <c r="G28" s="137"/>
      <c r="H28" s="39">
        <v>3</v>
      </c>
      <c r="I28" s="137"/>
      <c r="J28" s="39">
        <v>3</v>
      </c>
    </row>
    <row r="29" spans="1:10" x14ac:dyDescent="0.2">
      <c r="A29" s="150"/>
      <c r="B29" s="21" t="s">
        <v>48</v>
      </c>
      <c r="C29" s="152">
        <v>2</v>
      </c>
      <c r="D29" s="152"/>
      <c r="E29" s="137"/>
      <c r="F29" s="39">
        <v>2</v>
      </c>
      <c r="G29" s="137"/>
      <c r="H29" s="39">
        <v>2</v>
      </c>
      <c r="I29" s="137"/>
      <c r="J29" s="39">
        <v>2</v>
      </c>
    </row>
    <row r="30" spans="1:10" x14ac:dyDescent="0.2">
      <c r="A30" s="151"/>
      <c r="B30" s="21" t="s">
        <v>49</v>
      </c>
      <c r="C30" s="152">
        <v>2</v>
      </c>
      <c r="D30" s="152"/>
      <c r="E30" s="137"/>
      <c r="F30" s="41">
        <v>2</v>
      </c>
      <c r="G30" s="137"/>
      <c r="H30" s="41">
        <v>2</v>
      </c>
      <c r="I30" s="137"/>
      <c r="J30" s="41">
        <v>2</v>
      </c>
    </row>
    <row r="31" spans="1:10" x14ac:dyDescent="0.2">
      <c r="A31" s="138" t="s">
        <v>100</v>
      </c>
      <c r="B31" s="139"/>
      <c r="C31" s="140">
        <v>100</v>
      </c>
      <c r="D31" s="140"/>
      <c r="E31" s="42" t="s">
        <v>101</v>
      </c>
      <c r="F31" s="43">
        <f>SUM(F11:F30)</f>
        <v>97</v>
      </c>
      <c r="G31" s="42" t="s">
        <v>101</v>
      </c>
      <c r="H31" s="43">
        <f>SUM(H11:H30)</f>
        <v>70</v>
      </c>
      <c r="I31" s="42" t="s">
        <v>101</v>
      </c>
      <c r="J31" s="43">
        <f>SUM(J11:J30)</f>
        <v>91</v>
      </c>
    </row>
  </sheetData>
  <mergeCells count="60">
    <mergeCell ref="I6:J6"/>
    <mergeCell ref="A1:D1"/>
    <mergeCell ref="B3:D3"/>
    <mergeCell ref="B4:D4"/>
    <mergeCell ref="E6:F6"/>
    <mergeCell ref="G6:H6"/>
    <mergeCell ref="C7:D7"/>
    <mergeCell ref="E7:F7"/>
    <mergeCell ref="G7:H7"/>
    <mergeCell ref="I7:J7"/>
    <mergeCell ref="C8:D8"/>
    <mergeCell ref="E8:E9"/>
    <mergeCell ref="F8:F9"/>
    <mergeCell ref="G8:G9"/>
    <mergeCell ref="H8:H9"/>
    <mergeCell ref="I8:I9"/>
    <mergeCell ref="J8:J9"/>
    <mergeCell ref="C13:D13"/>
    <mergeCell ref="C14:D14"/>
    <mergeCell ref="A15:A18"/>
    <mergeCell ref="C15:D15"/>
    <mergeCell ref="E15:E18"/>
    <mergeCell ref="A8:A13"/>
    <mergeCell ref="B8:B9"/>
    <mergeCell ref="C12:D12"/>
    <mergeCell ref="C10:D10"/>
    <mergeCell ref="C11:D11"/>
    <mergeCell ref="G15:G18"/>
    <mergeCell ref="H15:H16"/>
    <mergeCell ref="I15:I18"/>
    <mergeCell ref="J15:J16"/>
    <mergeCell ref="C16:D16"/>
    <mergeCell ref="C17:D18"/>
    <mergeCell ref="F17:F18"/>
    <mergeCell ref="H17:H18"/>
    <mergeCell ref="J17:J18"/>
    <mergeCell ref="F15:F16"/>
    <mergeCell ref="C22:D25"/>
    <mergeCell ref="A19:A25"/>
    <mergeCell ref="C19:D20"/>
    <mergeCell ref="E19:E25"/>
    <mergeCell ref="F19:F20"/>
    <mergeCell ref="I19:I25"/>
    <mergeCell ref="J19:J20"/>
    <mergeCell ref="F21:F25"/>
    <mergeCell ref="H21:H25"/>
    <mergeCell ref="J21:J25"/>
    <mergeCell ref="G19:G25"/>
    <mergeCell ref="H19:H20"/>
    <mergeCell ref="I26:I30"/>
    <mergeCell ref="A27:A30"/>
    <mergeCell ref="C27:D27"/>
    <mergeCell ref="C28:D28"/>
    <mergeCell ref="C29:D29"/>
    <mergeCell ref="C30:D30"/>
    <mergeCell ref="A31:B31"/>
    <mergeCell ref="C31:D31"/>
    <mergeCell ref="C26:D26"/>
    <mergeCell ref="E26:E30"/>
    <mergeCell ref="G26:G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/>
  <dimension ref="C1:N67"/>
  <sheetViews>
    <sheetView tabSelected="1" view="pageBreakPreview" topLeftCell="A21" zoomScaleNormal="100" zoomScaleSheetLayoutView="100" workbookViewId="0">
      <selection activeCell="C24" sqref="C24:D24"/>
    </sheetView>
  </sheetViews>
  <sheetFormatPr baseColWidth="10" defaultColWidth="11.42578125" defaultRowHeight="15" x14ac:dyDescent="0.25"/>
  <cols>
    <col min="1" max="1" width="7.140625" customWidth="1"/>
    <col min="2" max="2" width="2.28515625" customWidth="1"/>
    <col min="3" max="3" width="2.85546875" customWidth="1"/>
    <col min="4" max="4" width="39.42578125" customWidth="1"/>
    <col min="5" max="5" width="2.7109375" customWidth="1"/>
    <col min="6" max="6" width="16" customWidth="1"/>
    <col min="7" max="7" width="62.7109375" customWidth="1"/>
    <col min="8" max="9" width="10.28515625" customWidth="1"/>
    <col min="10" max="10" width="7.5703125" customWidth="1"/>
    <col min="11" max="11" width="10.5703125" customWidth="1"/>
    <col min="12" max="13" width="7.5703125" customWidth="1"/>
    <col min="14" max="14" width="13.85546875" customWidth="1"/>
    <col min="15" max="15" width="0.85546875" customWidth="1"/>
  </cols>
  <sheetData>
    <row r="1" spans="3:14" ht="8.25" customHeight="1" thickBot="1" x14ac:dyDescent="0.3"/>
    <row r="2" spans="3:14" ht="23.25" thickBot="1" x14ac:dyDescent="0.5">
      <c r="C2" s="175" t="s">
        <v>149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7"/>
    </row>
    <row r="3" spans="3:14" ht="3.75" customHeight="1" thickBot="1" x14ac:dyDescent="0.3"/>
    <row r="4" spans="3:14" ht="30" customHeight="1" x14ac:dyDescent="0.25">
      <c r="C4" s="178" t="s">
        <v>112</v>
      </c>
      <c r="D4" s="179"/>
      <c r="E4" s="61" t="s">
        <v>116</v>
      </c>
      <c r="F4" s="184" t="s">
        <v>129</v>
      </c>
      <c r="G4" s="184"/>
      <c r="H4" s="184"/>
      <c r="I4" s="184"/>
      <c r="J4" s="184"/>
      <c r="K4" s="184"/>
      <c r="L4" s="184"/>
      <c r="M4" s="184"/>
      <c r="N4" s="185"/>
    </row>
    <row r="5" spans="3:14" ht="36" customHeight="1" x14ac:dyDescent="0.25">
      <c r="C5" s="182" t="s">
        <v>113</v>
      </c>
      <c r="D5" s="183"/>
      <c r="E5" s="62" t="s">
        <v>116</v>
      </c>
      <c r="F5" s="186" t="s">
        <v>130</v>
      </c>
      <c r="G5" s="186"/>
      <c r="H5" s="186"/>
      <c r="I5" s="186"/>
      <c r="J5" s="186"/>
      <c r="K5" s="186"/>
      <c r="L5" s="186"/>
      <c r="M5" s="186"/>
      <c r="N5" s="187"/>
    </row>
    <row r="6" spans="3:14" ht="36.75" customHeight="1" thickBot="1" x14ac:dyDescent="0.3">
      <c r="C6" s="180" t="s">
        <v>133</v>
      </c>
      <c r="D6" s="181"/>
      <c r="E6" s="63" t="s">
        <v>116</v>
      </c>
      <c r="F6" s="188" t="s">
        <v>157</v>
      </c>
      <c r="G6" s="188"/>
      <c r="H6" s="188"/>
      <c r="I6" s="188"/>
      <c r="J6" s="188"/>
      <c r="K6" s="188"/>
      <c r="L6" s="188"/>
      <c r="M6" s="188"/>
      <c r="N6" s="189"/>
    </row>
    <row r="7" spans="3:14" ht="65.25" customHeight="1" thickBot="1" x14ac:dyDescent="0.3">
      <c r="C7" s="207" t="s">
        <v>142</v>
      </c>
      <c r="D7" s="208"/>
      <c r="E7" s="63" t="s">
        <v>116</v>
      </c>
      <c r="F7" s="188" t="s">
        <v>163</v>
      </c>
      <c r="G7" s="188"/>
      <c r="H7" s="188"/>
      <c r="I7" s="188"/>
      <c r="J7" s="188"/>
      <c r="K7" s="188"/>
      <c r="L7" s="188"/>
      <c r="M7" s="188"/>
      <c r="N7" s="189"/>
    </row>
    <row r="8" spans="3:14" ht="7.5" customHeight="1" thickBot="1" x14ac:dyDescent="0.3"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</row>
    <row r="9" spans="3:14" ht="24" customHeight="1" thickBot="1" x14ac:dyDescent="0.3">
      <c r="C9" s="212" t="s">
        <v>158</v>
      </c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4"/>
    </row>
    <row r="10" spans="3:14" ht="25.5" customHeight="1" x14ac:dyDescent="0.25">
      <c r="C10" s="178" t="s">
        <v>159</v>
      </c>
      <c r="D10" s="179"/>
      <c r="E10" s="58" t="s">
        <v>116</v>
      </c>
      <c r="F10" s="205"/>
      <c r="G10" s="205"/>
      <c r="H10" s="205"/>
      <c r="I10" s="205"/>
      <c r="J10" s="205"/>
      <c r="K10" s="205"/>
      <c r="L10" s="205"/>
      <c r="M10" s="205"/>
      <c r="N10" s="206"/>
    </row>
    <row r="11" spans="3:14" ht="27" customHeight="1" thickBot="1" x14ac:dyDescent="0.3">
      <c r="C11" s="210" t="s">
        <v>110</v>
      </c>
      <c r="D11" s="211"/>
      <c r="E11" s="59" t="s">
        <v>116</v>
      </c>
      <c r="F11" s="202" t="s">
        <v>143</v>
      </c>
      <c r="G11" s="202"/>
      <c r="H11" s="203"/>
      <c r="I11" s="203"/>
      <c r="J11" s="202"/>
      <c r="K11" s="202"/>
      <c r="L11" s="202"/>
      <c r="M11" s="202"/>
      <c r="N11" s="204"/>
    </row>
    <row r="12" spans="3:14" ht="21" customHeight="1" x14ac:dyDescent="0.25">
      <c r="C12" s="210" t="s">
        <v>160</v>
      </c>
      <c r="D12" s="211"/>
      <c r="E12" s="59" t="s">
        <v>116</v>
      </c>
      <c r="F12" s="233"/>
      <c r="G12" s="233"/>
      <c r="H12" s="236" t="s">
        <v>136</v>
      </c>
      <c r="I12" s="237"/>
      <c r="J12" s="229"/>
      <c r="K12" s="229"/>
      <c r="L12" s="229"/>
      <c r="M12" s="229"/>
      <c r="N12" s="230"/>
    </row>
    <row r="13" spans="3:14" ht="31.5" customHeight="1" x14ac:dyDescent="0.25">
      <c r="C13" s="210" t="s">
        <v>126</v>
      </c>
      <c r="D13" s="211"/>
      <c r="E13" s="59" t="s">
        <v>116</v>
      </c>
      <c r="F13" s="229"/>
      <c r="G13" s="229"/>
      <c r="H13" s="234" t="s">
        <v>161</v>
      </c>
      <c r="I13" s="235"/>
      <c r="J13" s="229"/>
      <c r="K13" s="229"/>
      <c r="L13" s="229"/>
      <c r="M13" s="229"/>
      <c r="N13" s="230"/>
    </row>
    <row r="14" spans="3:14" ht="33" customHeight="1" thickBot="1" x14ac:dyDescent="0.3">
      <c r="C14" s="210" t="s">
        <v>110</v>
      </c>
      <c r="D14" s="211"/>
      <c r="E14" s="59" t="s">
        <v>116</v>
      </c>
      <c r="F14" s="233"/>
      <c r="G14" s="233"/>
      <c r="H14" s="231" t="s">
        <v>162</v>
      </c>
      <c r="I14" s="232"/>
      <c r="J14" s="229"/>
      <c r="K14" s="229"/>
      <c r="L14" s="229"/>
      <c r="M14" s="229"/>
      <c r="N14" s="230"/>
    </row>
    <row r="15" spans="3:14" ht="21" customHeight="1" x14ac:dyDescent="0.25">
      <c r="C15" s="210" t="s">
        <v>111</v>
      </c>
      <c r="D15" s="211"/>
      <c r="E15" s="59" t="s">
        <v>116</v>
      </c>
      <c r="F15" s="202"/>
      <c r="G15" s="202"/>
      <c r="H15" s="238"/>
      <c r="I15" s="238"/>
      <c r="J15" s="202"/>
      <c r="K15" s="202"/>
      <c r="L15" s="202"/>
      <c r="M15" s="202"/>
      <c r="N15" s="204"/>
    </row>
    <row r="16" spans="3:14" ht="21" customHeight="1" x14ac:dyDescent="0.25">
      <c r="C16" s="210" t="s">
        <v>139</v>
      </c>
      <c r="D16" s="211"/>
      <c r="E16" s="59" t="s">
        <v>116</v>
      </c>
      <c r="F16" s="215"/>
      <c r="G16" s="202"/>
      <c r="H16" s="202"/>
      <c r="I16" s="202"/>
      <c r="J16" s="202"/>
      <c r="K16" s="202"/>
      <c r="L16" s="202"/>
      <c r="M16" s="202"/>
      <c r="N16" s="204"/>
    </row>
    <row r="17" spans="3:14" ht="7.5" customHeight="1" x14ac:dyDescent="0.25"/>
    <row r="18" spans="3:14" ht="7.5" customHeight="1" thickBot="1" x14ac:dyDescent="0.3"/>
    <row r="19" spans="3:14" ht="45.75" customHeight="1" thickBot="1" x14ac:dyDescent="0.3">
      <c r="C19" s="81">
        <v>1</v>
      </c>
      <c r="D19" s="213" t="s">
        <v>156</v>
      </c>
      <c r="E19" s="213"/>
      <c r="F19" s="213"/>
      <c r="G19" s="213"/>
      <c r="H19" s="213"/>
      <c r="I19" s="213"/>
      <c r="J19" s="213"/>
      <c r="K19" s="213"/>
      <c r="L19" s="213"/>
      <c r="M19" s="213"/>
      <c r="N19" s="214"/>
    </row>
    <row r="20" spans="3:14" ht="26.25" customHeight="1" x14ac:dyDescent="0.25">
      <c r="C20" s="216" t="s">
        <v>115</v>
      </c>
      <c r="D20" s="217"/>
      <c r="E20" s="80"/>
      <c r="F20" s="226" t="s">
        <v>134</v>
      </c>
      <c r="G20" s="227"/>
      <c r="H20" s="199" t="s">
        <v>127</v>
      </c>
      <c r="I20" s="200"/>
      <c r="J20" s="200"/>
      <c r="K20" s="201"/>
      <c r="L20" s="199" t="s">
        <v>128</v>
      </c>
      <c r="M20" s="200"/>
      <c r="N20" s="228"/>
    </row>
    <row r="21" spans="3:14" ht="168" customHeight="1" x14ac:dyDescent="0.25">
      <c r="C21" s="224" t="s">
        <v>155</v>
      </c>
      <c r="D21" s="225"/>
      <c r="E21" s="68" t="s">
        <v>117</v>
      </c>
      <c r="F21" s="196"/>
      <c r="G21" s="197"/>
      <c r="H21" s="198"/>
      <c r="I21" s="196"/>
      <c r="J21" s="196"/>
      <c r="K21" s="197"/>
      <c r="L21" s="74"/>
      <c r="M21" s="74"/>
      <c r="N21" s="70"/>
    </row>
    <row r="22" spans="3:14" ht="9" customHeight="1" thickBot="1" x14ac:dyDescent="0.3">
      <c r="C22" s="93"/>
      <c r="D22" s="94"/>
      <c r="E22" s="95"/>
      <c r="F22" s="96"/>
      <c r="G22" s="96"/>
      <c r="H22" s="96"/>
      <c r="I22" s="96"/>
      <c r="J22" s="96"/>
      <c r="K22" s="96"/>
      <c r="L22" s="97"/>
      <c r="M22" s="97"/>
      <c r="N22" s="98"/>
    </row>
    <row r="23" spans="3:14" ht="57" customHeight="1" thickBot="1" x14ac:dyDescent="0.3">
      <c r="C23" s="212" t="s">
        <v>164</v>
      </c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4"/>
    </row>
    <row r="24" spans="3:14" s="92" customFormat="1" ht="16.5" x14ac:dyDescent="0.25">
      <c r="C24" s="178" t="s">
        <v>107</v>
      </c>
      <c r="D24" s="179"/>
      <c r="E24" s="58" t="s">
        <v>116</v>
      </c>
      <c r="F24" s="205"/>
      <c r="G24" s="205"/>
      <c r="H24" s="205"/>
      <c r="I24" s="205"/>
      <c r="J24" s="205"/>
      <c r="K24" s="205"/>
      <c r="L24" s="205"/>
      <c r="M24" s="205"/>
      <c r="N24" s="206"/>
    </row>
    <row r="25" spans="3:14" s="92" customFormat="1" ht="17.25" thickBot="1" x14ac:dyDescent="0.3">
      <c r="C25" s="210" t="s">
        <v>108</v>
      </c>
      <c r="D25" s="211"/>
      <c r="E25" s="59" t="s">
        <v>116</v>
      </c>
      <c r="F25" s="202" t="s">
        <v>143</v>
      </c>
      <c r="G25" s="202"/>
      <c r="H25" s="203"/>
      <c r="I25" s="203"/>
      <c r="J25" s="202"/>
      <c r="K25" s="202"/>
      <c r="L25" s="202"/>
      <c r="M25" s="202"/>
      <c r="N25" s="204"/>
    </row>
    <row r="26" spans="3:14" s="92" customFormat="1" ht="16.5" x14ac:dyDescent="0.25">
      <c r="C26" s="210" t="s">
        <v>109</v>
      </c>
      <c r="D26" s="211"/>
      <c r="E26" s="59" t="s">
        <v>116</v>
      </c>
      <c r="F26" s="233"/>
      <c r="G26" s="233"/>
      <c r="H26" s="236" t="s">
        <v>136</v>
      </c>
      <c r="I26" s="237"/>
      <c r="J26" s="229"/>
      <c r="K26" s="229"/>
      <c r="L26" s="229"/>
      <c r="M26" s="229"/>
      <c r="N26" s="230"/>
    </row>
    <row r="27" spans="3:14" s="92" customFormat="1" ht="16.5" x14ac:dyDescent="0.25">
      <c r="C27" s="210" t="s">
        <v>126</v>
      </c>
      <c r="D27" s="211"/>
      <c r="E27" s="59" t="s">
        <v>116</v>
      </c>
      <c r="F27" s="229"/>
      <c r="G27" s="229"/>
      <c r="H27" s="234" t="s">
        <v>137</v>
      </c>
      <c r="I27" s="235"/>
      <c r="J27" s="229"/>
      <c r="K27" s="229"/>
      <c r="L27" s="229"/>
      <c r="M27" s="229"/>
      <c r="N27" s="230"/>
    </row>
    <row r="28" spans="3:14" s="92" customFormat="1" ht="17.25" thickBot="1" x14ac:dyDescent="0.3">
      <c r="C28" s="210" t="s">
        <v>110</v>
      </c>
      <c r="D28" s="211"/>
      <c r="E28" s="59" t="s">
        <v>116</v>
      </c>
      <c r="F28" s="233"/>
      <c r="G28" s="233"/>
      <c r="H28" s="231" t="s">
        <v>138</v>
      </c>
      <c r="I28" s="232"/>
      <c r="J28" s="229"/>
      <c r="K28" s="229"/>
      <c r="L28" s="229"/>
      <c r="M28" s="229"/>
      <c r="N28" s="230"/>
    </row>
    <row r="29" spans="3:14" s="92" customFormat="1" ht="16.5" x14ac:dyDescent="0.25">
      <c r="C29" s="210" t="s">
        <v>111</v>
      </c>
      <c r="D29" s="211"/>
      <c r="E29" s="59" t="s">
        <v>116</v>
      </c>
      <c r="F29" s="202"/>
      <c r="G29" s="202"/>
      <c r="H29" s="238"/>
      <c r="I29" s="238"/>
      <c r="J29" s="202"/>
      <c r="K29" s="202"/>
      <c r="L29" s="202"/>
      <c r="M29" s="202"/>
      <c r="N29" s="204"/>
    </row>
    <row r="30" spans="3:14" s="92" customFormat="1" ht="16.5" x14ac:dyDescent="0.25">
      <c r="C30" s="210" t="s">
        <v>139</v>
      </c>
      <c r="D30" s="211"/>
      <c r="E30" s="59" t="s">
        <v>116</v>
      </c>
      <c r="F30" s="215"/>
      <c r="G30" s="202"/>
      <c r="H30" s="202"/>
      <c r="I30" s="202"/>
      <c r="J30" s="202"/>
      <c r="K30" s="202"/>
      <c r="L30" s="202"/>
      <c r="M30" s="202"/>
      <c r="N30" s="204"/>
    </row>
    <row r="31" spans="3:14" ht="17.25" thickBot="1" x14ac:dyDescent="0.3">
      <c r="C31" s="207" t="s">
        <v>106</v>
      </c>
      <c r="D31" s="208"/>
      <c r="E31" s="60" t="s">
        <v>116</v>
      </c>
      <c r="F31" s="255"/>
      <c r="G31" s="255"/>
      <c r="H31" s="255"/>
      <c r="I31" s="255"/>
      <c r="J31" s="255"/>
      <c r="K31" s="255"/>
      <c r="L31" s="255"/>
      <c r="M31" s="255"/>
      <c r="N31" s="256"/>
    </row>
    <row r="32" spans="3:14" ht="28.5" customHeight="1" thickBot="1" x14ac:dyDescent="0.3">
      <c r="C32" s="81">
        <v>2</v>
      </c>
      <c r="D32" s="213" t="s">
        <v>144</v>
      </c>
      <c r="E32" s="213"/>
      <c r="F32" s="213"/>
      <c r="G32" s="213"/>
      <c r="H32" s="213"/>
      <c r="I32" s="213"/>
      <c r="J32" s="213"/>
      <c r="K32" s="213"/>
      <c r="L32" s="213"/>
      <c r="M32" s="213"/>
      <c r="N32" s="214"/>
    </row>
    <row r="33" spans="3:14" ht="30.75" customHeight="1" x14ac:dyDescent="0.25">
      <c r="C33" s="216" t="s">
        <v>115</v>
      </c>
      <c r="D33" s="217"/>
      <c r="E33" s="80"/>
      <c r="F33" s="226" t="s">
        <v>134</v>
      </c>
      <c r="G33" s="227"/>
      <c r="H33" s="199" t="s">
        <v>127</v>
      </c>
      <c r="I33" s="200"/>
      <c r="J33" s="200"/>
      <c r="K33" s="201"/>
      <c r="L33" s="199" t="s">
        <v>128</v>
      </c>
      <c r="M33" s="200"/>
      <c r="N33" s="228"/>
    </row>
    <row r="34" spans="3:14" ht="146.25" customHeight="1" thickBot="1" x14ac:dyDescent="0.3">
      <c r="C34" s="247" t="s">
        <v>151</v>
      </c>
      <c r="D34" s="248"/>
      <c r="E34" s="68" t="s">
        <v>117</v>
      </c>
      <c r="F34" s="196"/>
      <c r="G34" s="197"/>
      <c r="H34" s="198"/>
      <c r="I34" s="196"/>
      <c r="J34" s="196"/>
      <c r="K34" s="197"/>
      <c r="L34" s="74"/>
      <c r="M34" s="74"/>
      <c r="N34" s="70"/>
    </row>
    <row r="35" spans="3:14" ht="50.25" customHeight="1" x14ac:dyDescent="0.25">
      <c r="C35" s="249" t="s">
        <v>152</v>
      </c>
      <c r="D35" s="250"/>
      <c r="E35" s="68"/>
      <c r="F35" s="218" t="s">
        <v>135</v>
      </c>
      <c r="G35" s="219"/>
      <c r="H35" s="220" t="s">
        <v>127</v>
      </c>
      <c r="I35" s="221"/>
      <c r="J35" s="222"/>
      <c r="K35" s="73" t="s">
        <v>132</v>
      </c>
      <c r="L35" s="220" t="s">
        <v>128</v>
      </c>
      <c r="M35" s="221"/>
      <c r="N35" s="223"/>
    </row>
    <row r="36" spans="3:14" ht="45" customHeight="1" x14ac:dyDescent="0.25">
      <c r="C36" s="251"/>
      <c r="D36" s="252"/>
      <c r="E36" s="68" t="s">
        <v>117</v>
      </c>
      <c r="F36" s="194"/>
      <c r="G36" s="195"/>
      <c r="H36" s="193"/>
      <c r="I36" s="194"/>
      <c r="J36" s="195"/>
      <c r="K36" s="75"/>
      <c r="L36" s="74"/>
      <c r="M36" s="74"/>
      <c r="N36" s="70"/>
    </row>
    <row r="37" spans="3:14" ht="36.75" customHeight="1" x14ac:dyDescent="0.25">
      <c r="C37" s="251"/>
      <c r="D37" s="252"/>
      <c r="E37" s="68" t="s">
        <v>118</v>
      </c>
      <c r="F37" s="243"/>
      <c r="G37" s="195"/>
      <c r="H37" s="193"/>
      <c r="I37" s="194"/>
      <c r="J37" s="195"/>
      <c r="K37" s="75"/>
      <c r="L37" s="74"/>
      <c r="M37" s="74"/>
      <c r="N37" s="70"/>
    </row>
    <row r="38" spans="3:14" ht="42" customHeight="1" x14ac:dyDescent="0.25">
      <c r="C38" s="251"/>
      <c r="D38" s="252"/>
      <c r="E38" s="68" t="s">
        <v>119</v>
      </c>
      <c r="F38" s="194"/>
      <c r="G38" s="195"/>
      <c r="H38" s="193"/>
      <c r="I38" s="194"/>
      <c r="J38" s="195"/>
      <c r="K38" s="75"/>
      <c r="L38" s="74"/>
      <c r="M38" s="74"/>
      <c r="N38" s="70"/>
    </row>
    <row r="39" spans="3:14" ht="42" customHeight="1" x14ac:dyDescent="0.25">
      <c r="C39" s="251"/>
      <c r="D39" s="252"/>
      <c r="E39" s="68" t="s">
        <v>131</v>
      </c>
      <c r="F39" s="194"/>
      <c r="G39" s="195"/>
      <c r="H39" s="193"/>
      <c r="I39" s="194"/>
      <c r="J39" s="195"/>
      <c r="K39" s="75"/>
      <c r="L39" s="74"/>
      <c r="M39" s="74"/>
      <c r="N39" s="70"/>
    </row>
    <row r="40" spans="3:14" ht="42" customHeight="1" x14ac:dyDescent="0.25">
      <c r="C40" s="251"/>
      <c r="D40" s="252"/>
      <c r="E40" s="68" t="s">
        <v>145</v>
      </c>
      <c r="F40" s="194"/>
      <c r="G40" s="195"/>
      <c r="H40" s="193"/>
      <c r="I40" s="194"/>
      <c r="J40" s="195"/>
      <c r="K40" s="75"/>
      <c r="L40" s="74"/>
      <c r="M40" s="74"/>
      <c r="N40" s="70"/>
    </row>
    <row r="41" spans="3:14" ht="42" customHeight="1" x14ac:dyDescent="0.25">
      <c r="C41" s="251"/>
      <c r="D41" s="252"/>
      <c r="E41" s="68" t="s">
        <v>146</v>
      </c>
      <c r="F41" s="194"/>
      <c r="G41" s="195"/>
      <c r="H41" s="193"/>
      <c r="I41" s="194"/>
      <c r="J41" s="195"/>
      <c r="K41" s="75"/>
      <c r="L41" s="74"/>
      <c r="M41" s="74"/>
      <c r="N41" s="70"/>
    </row>
    <row r="42" spans="3:14" ht="50.25" customHeight="1" x14ac:dyDescent="0.25">
      <c r="C42" s="251"/>
      <c r="D42" s="252"/>
      <c r="E42" s="68" t="s">
        <v>147</v>
      </c>
      <c r="F42" s="194"/>
      <c r="G42" s="195"/>
      <c r="H42" s="193"/>
      <c r="I42" s="194"/>
      <c r="J42" s="195"/>
      <c r="K42" s="75"/>
      <c r="L42" s="74"/>
      <c r="M42" s="74"/>
      <c r="N42" s="70"/>
    </row>
    <row r="43" spans="3:14" ht="48.75" customHeight="1" thickBot="1" x14ac:dyDescent="0.3">
      <c r="C43" s="253"/>
      <c r="D43" s="254"/>
      <c r="E43" s="68" t="s">
        <v>148</v>
      </c>
      <c r="F43" s="240"/>
      <c r="G43" s="241"/>
      <c r="H43" s="239"/>
      <c r="I43" s="240"/>
      <c r="J43" s="241"/>
      <c r="K43" s="77"/>
      <c r="L43" s="78"/>
      <c r="M43" s="78"/>
      <c r="N43" s="79"/>
    </row>
    <row r="44" spans="3:14" ht="10.5" customHeight="1" thickBot="1" x14ac:dyDescent="0.3">
      <c r="D44" s="57"/>
      <c r="E44" s="57"/>
      <c r="H44" s="242"/>
      <c r="I44" s="242"/>
      <c r="J44" s="242"/>
      <c r="K44" s="76"/>
    </row>
    <row r="45" spans="3:14" s="50" customFormat="1" ht="48.75" customHeight="1" thickBot="1" x14ac:dyDescent="0.25">
      <c r="C45" s="81">
        <v>3</v>
      </c>
      <c r="D45" s="190" t="s">
        <v>114</v>
      </c>
      <c r="E45" s="190"/>
      <c r="F45" s="190"/>
      <c r="G45" s="191" t="s">
        <v>140</v>
      </c>
      <c r="H45" s="191"/>
      <c r="I45" s="191"/>
      <c r="J45" s="191"/>
      <c r="K45" s="191"/>
      <c r="L45" s="191"/>
      <c r="M45" s="191"/>
      <c r="N45" s="192"/>
    </row>
    <row r="46" spans="3:14" s="50" customFormat="1" ht="57.75" customHeight="1" thickBot="1" x14ac:dyDescent="0.25">
      <c r="C46" s="173" t="s">
        <v>141</v>
      </c>
      <c r="D46" s="174"/>
      <c r="E46" s="244" t="s">
        <v>153</v>
      </c>
      <c r="F46" s="245"/>
      <c r="G46" s="245"/>
      <c r="H46" s="245"/>
      <c r="I46" s="245"/>
      <c r="J46" s="245"/>
      <c r="K46" s="245"/>
      <c r="L46" s="245"/>
      <c r="M46" s="245"/>
      <c r="N46" s="246"/>
    </row>
    <row r="47" spans="3:14" ht="36.75" customHeight="1" x14ac:dyDescent="0.25">
      <c r="C47" s="85" t="s">
        <v>5</v>
      </c>
      <c r="D47" s="83" t="s">
        <v>102</v>
      </c>
      <c r="E47" s="163" t="s">
        <v>125</v>
      </c>
      <c r="F47" s="164"/>
      <c r="G47" s="82" t="s">
        <v>124</v>
      </c>
      <c r="H47" s="83" t="s">
        <v>104</v>
      </c>
      <c r="I47" s="83" t="s">
        <v>105</v>
      </c>
      <c r="J47" s="163" t="s">
        <v>120</v>
      </c>
      <c r="K47" s="164"/>
      <c r="L47" s="83" t="s">
        <v>121</v>
      </c>
      <c r="M47" s="83" t="s">
        <v>122</v>
      </c>
      <c r="N47" s="84" t="s">
        <v>123</v>
      </c>
    </row>
    <row r="48" spans="3:14" s="54" customFormat="1" ht="57.75" customHeight="1" x14ac:dyDescent="0.25">
      <c r="C48" s="69">
        <v>1</v>
      </c>
      <c r="D48" s="56"/>
      <c r="E48" s="157"/>
      <c r="F48" s="158"/>
      <c r="G48" s="90"/>
      <c r="H48" s="53"/>
      <c r="I48" s="53"/>
      <c r="J48" s="165">
        <f>+I48-H48</f>
        <v>0</v>
      </c>
      <c r="K48" s="166"/>
      <c r="L48" s="64">
        <f>INT(J48/365)</f>
        <v>0</v>
      </c>
      <c r="M48" s="64">
        <f>INT(MOD(J48,365)/30)</f>
        <v>0</v>
      </c>
      <c r="N48" s="65" t="str">
        <f>+CONCATENATE(L48,"/",M48)</f>
        <v>0/0</v>
      </c>
    </row>
    <row r="49" spans="3:14" s="54" customFormat="1" ht="57.75" customHeight="1" x14ac:dyDescent="0.25">
      <c r="C49" s="69">
        <v>2</v>
      </c>
      <c r="D49" s="56"/>
      <c r="E49" s="157"/>
      <c r="F49" s="158"/>
      <c r="G49" s="90"/>
      <c r="H49" s="53"/>
      <c r="I49" s="53"/>
      <c r="J49" s="165">
        <f>+I49-H49</f>
        <v>0</v>
      </c>
      <c r="K49" s="166"/>
      <c r="L49" s="64">
        <f>INT(J49/365)</f>
        <v>0</v>
      </c>
      <c r="M49" s="64">
        <f>INT(MOD(J49,365)/30)</f>
        <v>0</v>
      </c>
      <c r="N49" s="65" t="str">
        <f>+CONCATENATE(L49,"/",M49)</f>
        <v>0/0</v>
      </c>
    </row>
    <row r="50" spans="3:14" s="54" customFormat="1" ht="57.75" customHeight="1" x14ac:dyDescent="0.25">
      <c r="C50" s="69">
        <v>3</v>
      </c>
      <c r="D50" s="91"/>
      <c r="E50" s="157"/>
      <c r="F50" s="158"/>
      <c r="G50" s="90"/>
      <c r="H50" s="53"/>
      <c r="I50" s="53"/>
      <c r="J50" s="165">
        <f>+I50-H50</f>
        <v>0</v>
      </c>
      <c r="K50" s="166"/>
      <c r="L50" s="64">
        <f>INT(J50/365)</f>
        <v>0</v>
      </c>
      <c r="M50" s="64">
        <f>INT(MOD(J50,365)/30)</f>
        <v>0</v>
      </c>
      <c r="N50" s="65" t="str">
        <f>+CONCATENATE(L50,"/",M50)</f>
        <v>0/0</v>
      </c>
    </row>
    <row r="51" spans="3:14" s="54" customFormat="1" ht="57.75" customHeight="1" x14ac:dyDescent="0.25">
      <c r="C51" s="69">
        <v>4</v>
      </c>
      <c r="D51" s="91"/>
      <c r="E51" s="157"/>
      <c r="F51" s="158"/>
      <c r="G51" s="71"/>
      <c r="H51" s="55"/>
      <c r="I51" s="55"/>
      <c r="J51" s="165">
        <f>+I51-H51</f>
        <v>0</v>
      </c>
      <c r="K51" s="166"/>
      <c r="L51" s="64">
        <f t="shared" ref="L51:L52" si="0">INT(J51/365)</f>
        <v>0</v>
      </c>
      <c r="M51" s="64">
        <f t="shared" ref="M51:M52" si="1">INT(MOD(J51,365)/30)</f>
        <v>0</v>
      </c>
      <c r="N51" s="65" t="str">
        <f t="shared" ref="N51:N52" si="2">+CONCATENATE(L51,"/",M51)</f>
        <v>0/0</v>
      </c>
    </row>
    <row r="52" spans="3:14" s="54" customFormat="1" ht="57.75" customHeight="1" x14ac:dyDescent="0.25">
      <c r="C52" s="69">
        <v>5</v>
      </c>
      <c r="D52" s="91"/>
      <c r="E52" s="157"/>
      <c r="F52" s="158"/>
      <c r="G52" s="90"/>
      <c r="H52" s="53"/>
      <c r="I52" s="53"/>
      <c r="J52" s="165">
        <f t="shared" ref="J52" si="3">+I52-H52</f>
        <v>0</v>
      </c>
      <c r="K52" s="166"/>
      <c r="L52" s="64">
        <f t="shared" si="0"/>
        <v>0</v>
      </c>
      <c r="M52" s="64">
        <f t="shared" si="1"/>
        <v>0</v>
      </c>
      <c r="N52" s="65" t="str">
        <f t="shared" si="2"/>
        <v>0/0</v>
      </c>
    </row>
    <row r="53" spans="3:14" s="54" customFormat="1" ht="57.75" customHeight="1" x14ac:dyDescent="0.25">
      <c r="C53" s="69">
        <v>6</v>
      </c>
      <c r="D53" s="91"/>
      <c r="E53" s="157"/>
      <c r="F53" s="158"/>
      <c r="G53" s="90"/>
      <c r="H53" s="53"/>
      <c r="I53" s="53"/>
      <c r="J53" s="165">
        <f t="shared" ref="J53:J54" si="4">+I53-H53</f>
        <v>0</v>
      </c>
      <c r="K53" s="166"/>
      <c r="L53" s="64">
        <f t="shared" ref="L53:L54" si="5">INT(J53/365)</f>
        <v>0</v>
      </c>
      <c r="M53" s="64">
        <f t="shared" ref="M53:M54" si="6">INT(MOD(J53,365)/30)</f>
        <v>0</v>
      </c>
      <c r="N53" s="65" t="str">
        <f t="shared" ref="N53:N54" si="7">+CONCATENATE(L53,"/",M53)</f>
        <v>0/0</v>
      </c>
    </row>
    <row r="54" spans="3:14" s="54" customFormat="1" ht="57.75" customHeight="1" thickBot="1" x14ac:dyDescent="0.3">
      <c r="C54" s="69">
        <v>7</v>
      </c>
      <c r="D54" s="91"/>
      <c r="E54" s="157"/>
      <c r="F54" s="158"/>
      <c r="G54" s="90"/>
      <c r="H54" s="53"/>
      <c r="I54" s="53"/>
      <c r="J54" s="165">
        <f t="shared" si="4"/>
        <v>0</v>
      </c>
      <c r="K54" s="166"/>
      <c r="L54" s="64">
        <f t="shared" si="5"/>
        <v>0</v>
      </c>
      <c r="M54" s="64">
        <f t="shared" si="6"/>
        <v>0</v>
      </c>
      <c r="N54" s="65" t="str">
        <f t="shared" si="7"/>
        <v>0/0</v>
      </c>
    </row>
    <row r="55" spans="3:14" s="50" customFormat="1" ht="15.75" customHeight="1" thickBot="1" x14ac:dyDescent="0.25">
      <c r="C55" s="170" t="s">
        <v>103</v>
      </c>
      <c r="D55" s="171"/>
      <c r="E55" s="171"/>
      <c r="F55" s="171"/>
      <c r="G55" s="171"/>
      <c r="H55" s="171"/>
      <c r="I55" s="172"/>
      <c r="J55" s="161">
        <f>+SUM(J48:J54)</f>
        <v>0</v>
      </c>
      <c r="K55" s="162"/>
      <c r="L55" s="66">
        <f>INT(J55/365)</f>
        <v>0</v>
      </c>
      <c r="M55" s="67">
        <f>INT(MOD(J55,365)/30)</f>
        <v>0</v>
      </c>
      <c r="N55" s="51" t="str">
        <f>+CONCATENATE(L55,"/",M55)</f>
        <v>0/0</v>
      </c>
    </row>
    <row r="56" spans="3:14" s="50" customFormat="1" ht="12.75" x14ac:dyDescent="0.2">
      <c r="J56" s="86"/>
      <c r="K56" s="87"/>
      <c r="L56" s="88" t="str">
        <f>+CONCATENATE(C55," - ",L55," años, ",M55," meses")</f>
        <v>Total - 0 años, 0 meses</v>
      </c>
      <c r="M56" s="87"/>
      <c r="N56" s="89"/>
    </row>
    <row r="57" spans="3:14" s="50" customFormat="1" ht="13.5" thickBot="1" x14ac:dyDescent="0.25">
      <c r="L57" s="52"/>
    </row>
    <row r="58" spans="3:14" s="72" customFormat="1" ht="114.75" customHeight="1" thickBot="1" x14ac:dyDescent="0.3">
      <c r="C58" s="173" t="s">
        <v>150</v>
      </c>
      <c r="D58" s="174"/>
      <c r="E58" s="167" t="s">
        <v>154</v>
      </c>
      <c r="F58" s="168"/>
      <c r="G58" s="168"/>
      <c r="H58" s="168"/>
      <c r="I58" s="168"/>
      <c r="J58" s="168"/>
      <c r="K58" s="168"/>
      <c r="L58" s="168"/>
      <c r="M58" s="168"/>
      <c r="N58" s="169"/>
    </row>
    <row r="59" spans="3:14" ht="38.25" customHeight="1" x14ac:dyDescent="0.25">
      <c r="C59" s="85" t="s">
        <v>5</v>
      </c>
      <c r="D59" s="83" t="s">
        <v>102</v>
      </c>
      <c r="E59" s="163" t="s">
        <v>125</v>
      </c>
      <c r="F59" s="164"/>
      <c r="G59" s="82" t="s">
        <v>124</v>
      </c>
      <c r="H59" s="83" t="s">
        <v>104</v>
      </c>
      <c r="I59" s="83" t="s">
        <v>105</v>
      </c>
      <c r="J59" s="163" t="s">
        <v>120</v>
      </c>
      <c r="K59" s="164"/>
      <c r="L59" s="83" t="s">
        <v>121</v>
      </c>
      <c r="M59" s="83" t="s">
        <v>122</v>
      </c>
      <c r="N59" s="84" t="s">
        <v>123</v>
      </c>
    </row>
    <row r="60" spans="3:14" s="54" customFormat="1" ht="99" customHeight="1" x14ac:dyDescent="0.25">
      <c r="C60" s="69">
        <v>1</v>
      </c>
      <c r="D60" s="56"/>
      <c r="E60" s="157"/>
      <c r="F60" s="158"/>
      <c r="G60" s="90"/>
      <c r="H60" s="53"/>
      <c r="I60" s="53"/>
      <c r="J60" s="165">
        <f>+I60-H60</f>
        <v>0</v>
      </c>
      <c r="K60" s="166"/>
      <c r="L60" s="64">
        <f>INT(J60/365)</f>
        <v>0</v>
      </c>
      <c r="M60" s="64">
        <f>INT(MOD(J60,365)/30)</f>
        <v>0</v>
      </c>
      <c r="N60" s="65" t="str">
        <f>+CONCATENATE(L60,"/",M60)</f>
        <v>0/0</v>
      </c>
    </row>
    <row r="61" spans="3:14" s="54" customFormat="1" ht="63" customHeight="1" x14ac:dyDescent="0.25">
      <c r="C61" s="69">
        <v>2</v>
      </c>
      <c r="D61" s="56"/>
      <c r="E61" s="157"/>
      <c r="F61" s="158"/>
      <c r="G61" s="90"/>
      <c r="H61" s="53"/>
      <c r="I61" s="53"/>
      <c r="J61" s="165">
        <f>+I61-H61</f>
        <v>0</v>
      </c>
      <c r="K61" s="166"/>
      <c r="L61" s="64">
        <f>INT(J61/365)</f>
        <v>0</v>
      </c>
      <c r="M61" s="64">
        <f>INT(MOD(J61,365)/30)</f>
        <v>0</v>
      </c>
      <c r="N61" s="65" t="str">
        <f>+CONCATENATE(L61,"/",M61)</f>
        <v>0/0</v>
      </c>
    </row>
    <row r="62" spans="3:14" s="54" customFormat="1" ht="99" customHeight="1" x14ac:dyDescent="0.25">
      <c r="C62" s="69">
        <v>3</v>
      </c>
      <c r="D62" s="56"/>
      <c r="E62" s="157"/>
      <c r="F62" s="158"/>
      <c r="G62" s="90"/>
      <c r="H62" s="53"/>
      <c r="I62" s="53"/>
      <c r="J62" s="165">
        <f>+I62-H62</f>
        <v>0</v>
      </c>
      <c r="K62" s="166"/>
      <c r="L62" s="64">
        <f>INT(J62/365)</f>
        <v>0</v>
      </c>
      <c r="M62" s="64">
        <f>INT(MOD(J62,365)/30)</f>
        <v>0</v>
      </c>
      <c r="N62" s="65" t="str">
        <f>+CONCATENATE(L62,"/",M62)</f>
        <v>0/0</v>
      </c>
    </row>
    <row r="63" spans="3:14" s="54" customFormat="1" ht="155.25" customHeight="1" x14ac:dyDescent="0.25">
      <c r="C63" s="69">
        <v>4</v>
      </c>
      <c r="D63" s="56"/>
      <c r="E63" s="157"/>
      <c r="F63" s="158"/>
      <c r="G63" s="90"/>
      <c r="H63" s="53"/>
      <c r="I63" s="53"/>
      <c r="J63" s="165">
        <f>+I63-H63</f>
        <v>0</v>
      </c>
      <c r="K63" s="166"/>
      <c r="L63" s="64">
        <f t="shared" ref="L63:L65" si="8">INT(J63/365)</f>
        <v>0</v>
      </c>
      <c r="M63" s="64">
        <f t="shared" ref="M63:M65" si="9">INT(MOD(J63,365)/30)</f>
        <v>0</v>
      </c>
      <c r="N63" s="65" t="str">
        <f t="shared" ref="N63:N65" si="10">+CONCATENATE(L63,"/",M63)</f>
        <v>0/0</v>
      </c>
    </row>
    <row r="64" spans="3:14" s="54" customFormat="1" ht="78.75" customHeight="1" x14ac:dyDescent="0.25">
      <c r="C64" s="69">
        <v>5</v>
      </c>
      <c r="D64" s="56"/>
      <c r="E64" s="157"/>
      <c r="F64" s="158"/>
      <c r="G64" s="90"/>
      <c r="H64" s="53"/>
      <c r="I64" s="53"/>
      <c r="J64" s="165">
        <f t="shared" ref="J64:J65" si="11">+I64-H64</f>
        <v>0</v>
      </c>
      <c r="K64" s="166"/>
      <c r="L64" s="64">
        <f t="shared" si="8"/>
        <v>0</v>
      </c>
      <c r="M64" s="64">
        <f t="shared" si="9"/>
        <v>0</v>
      </c>
      <c r="N64" s="65" t="str">
        <f t="shared" si="10"/>
        <v>0/0</v>
      </c>
    </row>
    <row r="65" spans="3:14" s="54" customFormat="1" ht="60" customHeight="1" thickBot="1" x14ac:dyDescent="0.3">
      <c r="C65" s="69">
        <v>9</v>
      </c>
      <c r="D65" s="56"/>
      <c r="E65" s="157"/>
      <c r="F65" s="158"/>
      <c r="G65" s="71"/>
      <c r="H65" s="53"/>
      <c r="I65" s="53"/>
      <c r="J65" s="159">
        <f t="shared" si="11"/>
        <v>0</v>
      </c>
      <c r="K65" s="160"/>
      <c r="L65" s="64">
        <f t="shared" si="8"/>
        <v>0</v>
      </c>
      <c r="M65" s="64">
        <f t="shared" si="9"/>
        <v>0</v>
      </c>
      <c r="N65" s="65" t="str">
        <f t="shared" si="10"/>
        <v>0/0</v>
      </c>
    </row>
    <row r="66" spans="3:14" x14ac:dyDescent="0.25">
      <c r="C66" s="170" t="s">
        <v>103</v>
      </c>
      <c r="D66" s="171"/>
      <c r="E66" s="171"/>
      <c r="F66" s="171"/>
      <c r="G66" s="171"/>
      <c r="H66" s="171"/>
      <c r="I66" s="172"/>
      <c r="J66" s="161">
        <f>+SUM(J60:J65)</f>
        <v>0</v>
      </c>
      <c r="K66" s="162"/>
      <c r="L66" s="66">
        <f>INT(J66/365)</f>
        <v>0</v>
      </c>
      <c r="M66" s="67">
        <f>INT(MOD(J66,365)/30)</f>
        <v>0</v>
      </c>
      <c r="N66" s="51" t="str">
        <f>+CONCATENATE(L66,"/",M66)</f>
        <v>0/0</v>
      </c>
    </row>
    <row r="67" spans="3:14" ht="15.75" thickBot="1" x14ac:dyDescent="0.3">
      <c r="C67" s="50"/>
      <c r="D67" s="50"/>
      <c r="E67" s="50"/>
      <c r="F67" s="50"/>
      <c r="G67" s="50"/>
      <c r="H67" s="50"/>
      <c r="I67" s="50"/>
      <c r="J67" s="86"/>
      <c r="K67" s="87"/>
      <c r="L67" s="88" t="str">
        <f>+CONCATENATE(C66," - ",L66," años, ",M66," meses")</f>
        <v>Total - 0 años, 0 meses</v>
      </c>
      <c r="M67" s="87"/>
      <c r="N67" s="89"/>
    </row>
  </sheetData>
  <mergeCells count="131">
    <mergeCell ref="J26:N26"/>
    <mergeCell ref="C30:D30"/>
    <mergeCell ref="F30:N30"/>
    <mergeCell ref="C31:D31"/>
    <mergeCell ref="F31:N31"/>
    <mergeCell ref="C27:D27"/>
    <mergeCell ref="F27:G27"/>
    <mergeCell ref="H27:I27"/>
    <mergeCell ref="J27:N27"/>
    <mergeCell ref="C28:D28"/>
    <mergeCell ref="F28:G28"/>
    <mergeCell ref="H28:I28"/>
    <mergeCell ref="J28:N28"/>
    <mergeCell ref="C29:D29"/>
    <mergeCell ref="F29:N29"/>
    <mergeCell ref="F15:N15"/>
    <mergeCell ref="C13:D13"/>
    <mergeCell ref="F33:G33"/>
    <mergeCell ref="L33:N33"/>
    <mergeCell ref="H37:J37"/>
    <mergeCell ref="H42:J42"/>
    <mergeCell ref="J48:K48"/>
    <mergeCell ref="F38:G38"/>
    <mergeCell ref="F39:G39"/>
    <mergeCell ref="H41:J41"/>
    <mergeCell ref="H43:J43"/>
    <mergeCell ref="H44:J44"/>
    <mergeCell ref="F37:G37"/>
    <mergeCell ref="F42:G42"/>
    <mergeCell ref="H38:J38"/>
    <mergeCell ref="H39:J39"/>
    <mergeCell ref="C46:D46"/>
    <mergeCell ref="J47:K47"/>
    <mergeCell ref="E46:N46"/>
    <mergeCell ref="F41:G41"/>
    <mergeCell ref="E47:F47"/>
    <mergeCell ref="F43:G43"/>
    <mergeCell ref="C34:D34"/>
    <mergeCell ref="C35:D43"/>
    <mergeCell ref="C12:D12"/>
    <mergeCell ref="J12:N12"/>
    <mergeCell ref="F13:G13"/>
    <mergeCell ref="J13:N13"/>
    <mergeCell ref="H14:I14"/>
    <mergeCell ref="F14:G14"/>
    <mergeCell ref="J14:N14"/>
    <mergeCell ref="H13:I13"/>
    <mergeCell ref="H12:I12"/>
    <mergeCell ref="C14:D14"/>
    <mergeCell ref="F12:G12"/>
    <mergeCell ref="F16:N16"/>
    <mergeCell ref="C33:D33"/>
    <mergeCell ref="F35:G35"/>
    <mergeCell ref="H35:J35"/>
    <mergeCell ref="L35:N35"/>
    <mergeCell ref="H36:J36"/>
    <mergeCell ref="F36:G36"/>
    <mergeCell ref="D32:N32"/>
    <mergeCell ref="C21:D21"/>
    <mergeCell ref="F21:G21"/>
    <mergeCell ref="H21:K21"/>
    <mergeCell ref="D19:N19"/>
    <mergeCell ref="C20:D20"/>
    <mergeCell ref="F20:G20"/>
    <mergeCell ref="H20:K20"/>
    <mergeCell ref="L20:N20"/>
    <mergeCell ref="C23:N23"/>
    <mergeCell ref="C24:D24"/>
    <mergeCell ref="F24:N24"/>
    <mergeCell ref="C25:D25"/>
    <mergeCell ref="F25:N25"/>
    <mergeCell ref="C26:D26"/>
    <mergeCell ref="F26:G26"/>
    <mergeCell ref="H26:I26"/>
    <mergeCell ref="C2:N2"/>
    <mergeCell ref="C4:D4"/>
    <mergeCell ref="C6:D6"/>
    <mergeCell ref="C5:D5"/>
    <mergeCell ref="F4:N4"/>
    <mergeCell ref="F5:N5"/>
    <mergeCell ref="F6:N6"/>
    <mergeCell ref="D45:F45"/>
    <mergeCell ref="G45:N45"/>
    <mergeCell ref="H40:J40"/>
    <mergeCell ref="F34:G34"/>
    <mergeCell ref="F40:G40"/>
    <mergeCell ref="H34:K34"/>
    <mergeCell ref="H33:K33"/>
    <mergeCell ref="F11:N11"/>
    <mergeCell ref="F10:N10"/>
    <mergeCell ref="C7:D7"/>
    <mergeCell ref="F7:N7"/>
    <mergeCell ref="C8:N8"/>
    <mergeCell ref="C11:D11"/>
    <mergeCell ref="C9:N9"/>
    <mergeCell ref="C10:D10"/>
    <mergeCell ref="C15:D15"/>
    <mergeCell ref="C16:D16"/>
    <mergeCell ref="E65:F65"/>
    <mergeCell ref="E63:F63"/>
    <mergeCell ref="E64:F64"/>
    <mergeCell ref="J52:K52"/>
    <mergeCell ref="J64:K64"/>
    <mergeCell ref="E62:F62"/>
    <mergeCell ref="E59:F59"/>
    <mergeCell ref="C58:D58"/>
    <mergeCell ref="E61:F61"/>
    <mergeCell ref="E48:F48"/>
    <mergeCell ref="E50:F50"/>
    <mergeCell ref="J65:K65"/>
    <mergeCell ref="J66:K66"/>
    <mergeCell ref="J59:K59"/>
    <mergeCell ref="J60:K60"/>
    <mergeCell ref="J62:K62"/>
    <mergeCell ref="J63:K63"/>
    <mergeCell ref="J50:K50"/>
    <mergeCell ref="E52:F52"/>
    <mergeCell ref="E58:N58"/>
    <mergeCell ref="J55:K55"/>
    <mergeCell ref="J53:K53"/>
    <mergeCell ref="J54:K54"/>
    <mergeCell ref="E49:F49"/>
    <mergeCell ref="J49:K49"/>
    <mergeCell ref="J51:K51"/>
    <mergeCell ref="E51:F51"/>
    <mergeCell ref="E53:F53"/>
    <mergeCell ref="E54:F54"/>
    <mergeCell ref="J61:K61"/>
    <mergeCell ref="E60:F60"/>
    <mergeCell ref="C66:I66"/>
    <mergeCell ref="C55:I55"/>
  </mergeCells>
  <printOptions horizontalCentered="1"/>
  <pageMargins left="0.23622047244094491" right="0.23622047244094491" top="0.74803149606299213" bottom="0.35433070866141736" header="0.31496062992125984" footer="0.11811023622047245"/>
  <pageSetup paperSize="9" scale="35" orientation="portrait" r:id="rId1"/>
  <rowBreaks count="1" manualBreakCount="1">
    <brk id="43" min="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Evaluacion BID</vt:lpstr>
      <vt:lpstr>Hoja1</vt:lpstr>
      <vt:lpstr>Evaluación</vt:lpstr>
      <vt:lpstr>Eva 11.02.2014</vt:lpstr>
      <vt:lpstr>FORMATO HV</vt:lpstr>
      <vt:lpstr>'FORMATO HV'!Área_de_impresión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PMSAJ</dc:creator>
  <cp:lastModifiedBy>JOSEPH MANUEL CHAVEZ LOPEZ</cp:lastModifiedBy>
  <cp:revision/>
  <cp:lastPrinted>2020-11-17T16:14:39Z</cp:lastPrinted>
  <dcterms:created xsi:type="dcterms:W3CDTF">2013-03-20T21:37:51Z</dcterms:created>
  <dcterms:modified xsi:type="dcterms:W3CDTF">2026-05-13T15:40:36Z</dcterms:modified>
</cp:coreProperties>
</file>